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3-2020 MANTENI.PREV.Y CORREC\TERMINOS\"/>
    </mc:Choice>
  </mc:AlternateContent>
  <xr:revisionPtr revIDLastSave="0" documentId="13_ncr:1_{350E0209-C2DA-4B34-AFAD-15EB6680D5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DOSCOPIA" sheetId="33" r:id="rId1"/>
  </sheets>
  <definedNames>
    <definedName name="_xlnm.Print_Area" localSheetId="0">ENDOSCOPIA!$A$1:$N$47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4" i="33" l="1"/>
  <c r="M10" i="33"/>
  <c r="M12" i="33"/>
  <c r="M14" i="33"/>
  <c r="M15" i="33"/>
  <c r="M16" i="33"/>
  <c r="M18" i="33"/>
  <c r="M20" i="33"/>
  <c r="M21" i="33"/>
  <c r="M22" i="33"/>
  <c r="M24" i="33"/>
  <c r="M26" i="33"/>
  <c r="M27" i="33"/>
  <c r="M28" i="33"/>
  <c r="M30" i="33"/>
  <c r="M32" i="33"/>
  <c r="M33" i="33"/>
  <c r="M34" i="33"/>
  <c r="M36" i="33"/>
  <c r="M38" i="33"/>
  <c r="M39" i="33"/>
  <c r="M40" i="33"/>
  <c r="L9" i="33"/>
  <c r="M9" i="33" s="1"/>
  <c r="L40" i="33"/>
  <c r="L10" i="33"/>
  <c r="L11" i="33"/>
  <c r="M11" i="33" s="1"/>
  <c r="L12" i="33"/>
  <c r="L13" i="33"/>
  <c r="M13" i="33" s="1"/>
  <c r="L14" i="33"/>
  <c r="L15" i="33"/>
  <c r="L16" i="33"/>
  <c r="L17" i="33"/>
  <c r="M17" i="33" s="1"/>
  <c r="L18" i="33"/>
  <c r="L19" i="33"/>
  <c r="M19" i="33" s="1"/>
  <c r="L20" i="33"/>
  <c r="L21" i="33"/>
  <c r="L22" i="33"/>
  <c r="L23" i="33"/>
  <c r="M23" i="33" s="1"/>
  <c r="L24" i="33"/>
  <c r="L25" i="33"/>
  <c r="M25" i="33" s="1"/>
  <c r="L26" i="33"/>
  <c r="L27" i="33"/>
  <c r="L28" i="33"/>
  <c r="L29" i="33"/>
  <c r="M29" i="33" s="1"/>
  <c r="L30" i="33"/>
  <c r="L31" i="33"/>
  <c r="M31" i="33" s="1"/>
  <c r="L32" i="33"/>
  <c r="L33" i="33"/>
  <c r="L34" i="33"/>
  <c r="L35" i="33"/>
  <c r="M35" i="33" s="1"/>
  <c r="L36" i="33"/>
  <c r="L37" i="33"/>
  <c r="M37" i="33" s="1"/>
  <c r="L38" i="33"/>
  <c r="L39" i="33"/>
  <c r="L41" i="33"/>
  <c r="M41" i="33" s="1"/>
  <c r="L42" i="33"/>
  <c r="M42" i="33" s="1"/>
  <c r="L8" i="33"/>
  <c r="M8" i="33" s="1"/>
  <c r="M43" i="33" l="1"/>
</calcChain>
</file>

<file path=xl/sharedStrings.xml><?xml version="1.0" encoding="utf-8"?>
<sst xmlns="http://schemas.openxmlformats.org/spreadsheetml/2006/main" count="228" uniqueCount="134">
  <si>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</si>
  <si>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</si>
  <si>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</si>
  <si>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</si>
  <si>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</si>
  <si>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</si>
  <si>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</si>
  <si>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SOLPE</t>
  </si>
  <si>
    <t>CDP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</si>
  <si>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</si>
  <si>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</si>
  <si>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</si>
  <si>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</si>
  <si>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</si>
  <si>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</si>
  <si>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</si>
  <si>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</si>
  <si>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</si>
  <si>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</si>
  <si>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</si>
  <si>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</si>
  <si>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</si>
  <si>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</si>
  <si>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SALAS DE CIRUGIA</t>
  </si>
  <si>
    <t>UNA (01) VISITA DE MANTENIMIENTO PREVENTIVO 2020
UNA (01) VISITA DE MANTENIMIENTO PREVENTIVO 2021</t>
  </si>
  <si>
    <t>OLYMPUS</t>
  </si>
  <si>
    <t>UW-1</t>
  </si>
  <si>
    <t>1411123</t>
  </si>
  <si>
    <t>47495</t>
  </si>
  <si>
    <t>ENDOSCOPIA</t>
  </si>
  <si>
    <t>OB CV</t>
  </si>
  <si>
    <t>7900986</t>
  </si>
  <si>
    <t>53131</t>
  </si>
  <si>
    <t>OTV-57H-1DF08E</t>
  </si>
  <si>
    <t>7917823</t>
  </si>
  <si>
    <t>GSH-2/WA58870A</t>
  </si>
  <si>
    <t xml:space="preserve">0799130 </t>
  </si>
  <si>
    <t>51236</t>
  </si>
  <si>
    <t>JF-E</t>
  </si>
  <si>
    <t>2500026</t>
  </si>
  <si>
    <t>13809</t>
  </si>
  <si>
    <t>GIF-P30</t>
  </si>
  <si>
    <t>2401417</t>
  </si>
  <si>
    <t>12932</t>
  </si>
  <si>
    <t>CLK-4</t>
  </si>
  <si>
    <t xml:space="preserve"> 8319036</t>
  </si>
  <si>
    <t>11256</t>
  </si>
  <si>
    <t>EVIS EXERA II CLV-680</t>
  </si>
  <si>
    <t>7901485</t>
  </si>
  <si>
    <t>48360</t>
  </si>
  <si>
    <t>EVIS EXERA CLE-145</t>
  </si>
  <si>
    <t>7513748</t>
  </si>
  <si>
    <t>44065</t>
  </si>
  <si>
    <t>NO REGISTRA</t>
  </si>
  <si>
    <t>EVIS EXERA II CLV-180</t>
  </si>
  <si>
    <t>7807347</t>
  </si>
  <si>
    <t>WM-NP1</t>
  </si>
  <si>
    <t>2528428</t>
  </si>
  <si>
    <t>44064</t>
  </si>
  <si>
    <t>SONY</t>
  </si>
  <si>
    <t>UP-895MD</t>
  </si>
  <si>
    <t>59825</t>
  </si>
  <si>
    <t>LTF V3</t>
  </si>
  <si>
    <t>1300464</t>
  </si>
  <si>
    <t>OEV191H</t>
  </si>
  <si>
    <t>7923270</t>
  </si>
  <si>
    <t>48358</t>
  </si>
  <si>
    <t>OEV191</t>
  </si>
  <si>
    <t>7501295</t>
  </si>
  <si>
    <t>NDS</t>
  </si>
  <si>
    <t>SC-WU23-A1511</t>
  </si>
  <si>
    <t>08-122603</t>
  </si>
  <si>
    <t>NDS RADIANCE</t>
  </si>
  <si>
    <t>SSC-WU23-A1511</t>
  </si>
  <si>
    <t>08-122244</t>
  </si>
  <si>
    <t>SC-SX19-A1A11</t>
  </si>
  <si>
    <t>08-112860</t>
  </si>
  <si>
    <t>UHI-3</t>
  </si>
  <si>
    <t>7800197</t>
  </si>
  <si>
    <t>CF-VL</t>
  </si>
  <si>
    <t>2211960</t>
  </si>
  <si>
    <t>21854</t>
  </si>
  <si>
    <t>CF-2T160L</t>
  </si>
  <si>
    <t>2510286</t>
  </si>
  <si>
    <t>44054</t>
  </si>
  <si>
    <t>GIF Q180</t>
  </si>
  <si>
    <t>2911592</t>
  </si>
  <si>
    <t>53132</t>
  </si>
  <si>
    <t>EVIS EXERA II CV-180</t>
  </si>
  <si>
    <t>7888074</t>
  </si>
  <si>
    <t>7983283</t>
  </si>
  <si>
    <t>48357</t>
  </si>
  <si>
    <t>EVIS EXERA CV-145</t>
  </si>
  <si>
    <t>7534807</t>
  </si>
  <si>
    <t>CF-Q150L</t>
  </si>
  <si>
    <t>2001058</t>
  </si>
  <si>
    <t>48346</t>
  </si>
  <si>
    <t>TJF 145</t>
  </si>
  <si>
    <t>2400666</t>
  </si>
  <si>
    <t>26610</t>
  </si>
  <si>
    <t>GIF130</t>
  </si>
  <si>
    <t>2412739</t>
  </si>
  <si>
    <t>12924</t>
  </si>
  <si>
    <t>GIF V</t>
  </si>
  <si>
    <t>2821939</t>
  </si>
  <si>
    <t>17455</t>
  </si>
  <si>
    <t>GIF-Q160Z</t>
  </si>
  <si>
    <t>2600550</t>
  </si>
  <si>
    <t>44053</t>
  </si>
  <si>
    <t>GIF-2T160L</t>
  </si>
  <si>
    <t>2500937</t>
  </si>
  <si>
    <t>GIF-Q150</t>
  </si>
  <si>
    <t>2001927</t>
  </si>
  <si>
    <t>48347</t>
  </si>
  <si>
    <t>BOMBA DE AGUA</t>
  </si>
  <si>
    <t>BOMBA UNIDAD CONTROL DE INSUFLADO</t>
  </si>
  <si>
    <t>CABEZA DE CAMARA</t>
  </si>
  <si>
    <t>CALENTADOR DE NEUMOINSUFLADOR</t>
  </si>
  <si>
    <t>FIBRODUODENOSCOPIO</t>
  </si>
  <si>
    <t>FIBROGASTROSCOPIO</t>
  </si>
  <si>
    <t>FUENTE DE LUZ</t>
  </si>
  <si>
    <t>GABINETE RODANTE PARA EQUIPO DE ENDOSCOPIA</t>
  </si>
  <si>
    <t>IMPRESORA</t>
  </si>
  <si>
    <t>LAPARO-TORACOVIDEOSCOPIO</t>
  </si>
  <si>
    <t>MONITOR DE VIDEO GRADO MÉDICO</t>
  </si>
  <si>
    <t>NEUMOINSUFLADOR</t>
  </si>
  <si>
    <t>VIDEOCOLONOSCOPIO</t>
  </si>
  <si>
    <t>VIDEOENTEROSCOPIO</t>
  </si>
  <si>
    <t>VIDEOPROCESADOR</t>
  </si>
  <si>
    <t>VIDEODUODENOSCOPIO</t>
  </si>
  <si>
    <t>VIDEOGASTROSCOPIO</t>
  </si>
  <si>
    <t xml:space="preserve">VALOR TOTAL </t>
  </si>
  <si>
    <t xml:space="preserve">ANEXO N° 4 ITEM 1 MANTENIMIENTO </t>
  </si>
  <si>
    <t xml:space="preserve">Firma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</si>
</sst>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dd\-mm\-yyyy"/>
    <numFmt numFmtId="165" formatCode="0;[Red]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27" fillId="0" borderId="0" applyFont="0" applyFill="0" applyBorder="0" applyAlignment="0" applyProtection="0"/>
  </cellStyleXfs>
  <cellXfs count="89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22" xfId="45" applyFont="1" applyFill="1" applyBorder="1" applyAlignment="1">
      <alignment horizontal="center" vertical="center" wrapText="1"/>
    </xf>
    <xf numFmtId="0" fontId="24" fillId="25" borderId="26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23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0" fontId="21" fillId="26" borderId="34" xfId="0" applyFont="1" applyFill="1" applyBorder="1" applyAlignment="1">
      <alignment horizontal="center" vertical="center"/>
    </xf>
    <xf numFmtId="0" fontId="21" fillId="26" borderId="35" xfId="0" applyFont="1" applyFill="1" applyBorder="1" applyAlignment="1">
      <alignment horizontal="center" vertical="center"/>
    </xf>
    <xf numFmtId="0" fontId="21" fillId="26" borderId="19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1" fillId="26" borderId="37" xfId="0" applyFont="1" applyFill="1" applyBorder="1" applyAlignment="1">
      <alignment horizontal="center" vertical="center"/>
    </xf>
    <xf numFmtId="0" fontId="21" fillId="26" borderId="37" xfId="0" applyFont="1" applyFill="1" applyBorder="1" applyAlignment="1">
      <alignment horizontal="center" vertical="center" wrapText="1"/>
    </xf>
    <xf numFmtId="1" fontId="21" fillId="26" borderId="37" xfId="0" applyNumberFormat="1" applyFont="1" applyFill="1" applyBorder="1" applyAlignment="1">
      <alignment horizontal="center" vertical="center"/>
    </xf>
    <xf numFmtId="0" fontId="21" fillId="26" borderId="38" xfId="0" applyFont="1" applyFill="1" applyBorder="1" applyAlignment="1">
      <alignment horizontal="center" vertical="center"/>
    </xf>
    <xf numFmtId="42" fontId="25" fillId="0" borderId="33" xfId="46" applyFont="1" applyBorder="1" applyAlignment="1">
      <alignment vertical="center" wrapText="1"/>
    </xf>
    <xf numFmtId="42" fontId="25" fillId="0" borderId="1" xfId="46" applyFont="1" applyBorder="1" applyAlignment="1">
      <alignment vertical="center" wrapText="1"/>
    </xf>
    <xf numFmtId="42" fontId="25" fillId="0" borderId="33" xfId="0" applyNumberFormat="1" applyFont="1" applyBorder="1" applyAlignment="1">
      <alignment vertical="center" wrapText="1"/>
    </xf>
    <xf numFmtId="42" fontId="25" fillId="0" borderId="1" xfId="0" applyNumberFormat="1" applyFont="1" applyBorder="1" applyAlignment="1">
      <alignment vertical="center" wrapText="1"/>
    </xf>
    <xf numFmtId="42" fontId="25" fillId="2" borderId="33" xfId="46" applyFont="1" applyFill="1" applyBorder="1" applyAlignment="1">
      <alignment horizontal="center" vertical="center" wrapText="1"/>
    </xf>
    <xf numFmtId="42" fontId="25" fillId="2" borderId="1" xfId="46" applyFont="1" applyFill="1" applyBorder="1" applyAlignment="1">
      <alignment horizontal="center" vertical="center" wrapText="1"/>
    </xf>
    <xf numFmtId="42" fontId="19" fillId="2" borderId="0" xfId="46" applyFont="1" applyFill="1" applyAlignment="1">
      <alignment vertical="center"/>
    </xf>
    <xf numFmtId="42" fontId="19" fillId="2" borderId="0" xfId="0" applyNumberFormat="1" applyFont="1" applyFill="1" applyAlignment="1">
      <alignment vertical="center"/>
    </xf>
    <xf numFmtId="0" fontId="26" fillId="2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2" fontId="25" fillId="2" borderId="40" xfId="46" applyFont="1" applyFill="1" applyBorder="1" applyAlignment="1">
      <alignment horizontal="center" vertical="center" wrapText="1"/>
    </xf>
    <xf numFmtId="42" fontId="25" fillId="0" borderId="24" xfId="46" applyFont="1" applyBorder="1" applyAlignment="1">
      <alignment vertical="center" wrapText="1"/>
    </xf>
    <xf numFmtId="42" fontId="25" fillId="0" borderId="40" xfId="0" applyNumberFormat="1" applyFont="1" applyBorder="1" applyAlignment="1">
      <alignment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42" fontId="25" fillId="0" borderId="31" xfId="0" applyNumberFormat="1" applyFont="1" applyBorder="1" applyAlignment="1">
      <alignment vertical="center" wrapText="1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3" fontId="23" fillId="0" borderId="28" xfId="0" applyNumberFormat="1" applyFont="1" applyFill="1" applyBorder="1" applyAlignment="1" applyProtection="1">
      <alignment horizontal="center" vertical="center" wrapText="1"/>
    </xf>
    <xf numFmtId="3" fontId="23" fillId="0" borderId="29" xfId="0" applyNumberFormat="1" applyFont="1" applyFill="1" applyBorder="1" applyAlignment="1" applyProtection="1">
      <alignment horizontal="center" vertical="center" wrapText="1"/>
    </xf>
    <xf numFmtId="14" fontId="21" fillId="2" borderId="0" xfId="0" applyNumberFormat="1" applyFont="1" applyFill="1" applyAlignment="1">
      <alignment horizontal="center" vertical="center"/>
    </xf>
    <xf numFmtId="0" fontId="28" fillId="2" borderId="20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89617</xdr:colOff>
      <xdr:row>0</xdr:row>
      <xdr:rowOff>94533</xdr:rowOff>
    </xdr:from>
    <xdr:to>
      <xdr:col>4</xdr:col>
      <xdr:colOff>23592</xdr:colOff>
      <xdr:row>3</xdr:row>
      <xdr:rowOff>173283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43" y="94533"/>
          <a:ext cx="968410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S54"/>
  <sheetViews>
    <sheetView tabSelected="1" zoomScale="62" zoomScaleNormal="62" workbookViewId="0">
      <selection activeCell="R47" sqref="R47"/>
    </sheetView>
  </sheetViews>
  <sheetFormatPr baseColWidth="10" defaultColWidth="11.42578125" defaultRowHeight="12.75" x14ac:dyDescent="0.25"/>
  <cols>
    <col min="1" max="3" width="4.7109375" style="2" customWidth="1"/>
    <col min="4" max="4" width="14.85546875" style="2" customWidth="1"/>
    <col min="5" max="5" width="15.140625" style="7" customWidth="1"/>
    <col min="6" max="6" width="21.5703125" style="7" customWidth="1"/>
    <col min="7" max="7" width="17" style="2" customWidth="1"/>
    <col min="8" max="8" width="12.85546875" style="2" customWidth="1"/>
    <col min="9" max="9" width="20.42578125" style="2" customWidth="1"/>
    <col min="10" max="10" width="32.42578125" style="7" customWidth="1"/>
    <col min="11" max="11" width="32.42578125" style="21" customWidth="1"/>
    <col min="12" max="12" width="16.42578125" style="8" customWidth="1"/>
    <col min="13" max="13" width="24.7109375" style="2" customWidth="1"/>
    <col min="14" max="16384" width="11.42578125" style="2"/>
  </cols>
  <sheetData>
    <row r="1" spans="1:19" ht="22.5" customHeight="1" x14ac:dyDescent="0.25">
      <c r="A1" s="31"/>
      <c r="B1" s="32"/>
      <c r="C1" s="32"/>
      <c r="D1" s="32"/>
      <c r="E1" s="33"/>
      <c r="F1" s="82" t="s">
        <v>15</v>
      </c>
      <c r="G1" s="83"/>
      <c r="H1" s="83"/>
      <c r="I1" s="83"/>
      <c r="J1" s="83"/>
      <c r="K1" s="84"/>
      <c r="L1" s="3" t="s">
        <v>9</v>
      </c>
      <c r="M1" s="9" t="s">
        <v>20</v>
      </c>
      <c r="N1" s="1"/>
    </row>
    <row r="2" spans="1:19" ht="22.5" customHeight="1" x14ac:dyDescent="0.25">
      <c r="A2" s="34"/>
      <c r="B2" s="35"/>
      <c r="C2" s="35"/>
      <c r="D2" s="35"/>
      <c r="E2" s="36"/>
      <c r="F2" s="82" t="s">
        <v>10</v>
      </c>
      <c r="G2" s="83"/>
      <c r="H2" s="83"/>
      <c r="I2" s="83"/>
      <c r="J2" s="83"/>
      <c r="K2" s="84"/>
      <c r="L2" s="3" t="s">
        <v>11</v>
      </c>
      <c r="M2" s="10" t="s">
        <v>18</v>
      </c>
      <c r="N2" s="1"/>
    </row>
    <row r="3" spans="1:19" ht="22.5" customHeight="1" x14ac:dyDescent="0.25">
      <c r="A3" s="34"/>
      <c r="B3" s="35"/>
      <c r="C3" s="35"/>
      <c r="D3" s="35"/>
      <c r="E3" s="36"/>
      <c r="F3" s="76" t="s">
        <v>16</v>
      </c>
      <c r="G3" s="77"/>
      <c r="H3" s="77"/>
      <c r="I3" s="77"/>
      <c r="J3" s="77"/>
      <c r="K3" s="78"/>
      <c r="L3" s="3" t="s">
        <v>12</v>
      </c>
      <c r="M3" s="11" t="s">
        <v>21</v>
      </c>
      <c r="N3" s="1"/>
    </row>
    <row r="4" spans="1:19" ht="22.5" customHeight="1" x14ac:dyDescent="0.25">
      <c r="A4" s="37"/>
      <c r="B4" s="23"/>
      <c r="C4" s="23"/>
      <c r="D4" s="23"/>
      <c r="E4" s="38"/>
      <c r="F4" s="79"/>
      <c r="G4" s="80"/>
      <c r="H4" s="80"/>
      <c r="I4" s="80"/>
      <c r="J4" s="80"/>
      <c r="K4" s="81"/>
      <c r="L4" s="27" t="s">
        <v>13</v>
      </c>
      <c r="M4" s="27"/>
      <c r="N4" s="1"/>
    </row>
    <row r="5" spans="1:19" s="1" customFormat="1" ht="15" customHeight="1" thickBot="1" x14ac:dyDescent="0.3">
      <c r="A5" s="39" t="s">
        <v>132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9" ht="30" customHeight="1" thickBot="1" x14ac:dyDescent="0.3">
      <c r="A6" s="28" t="s">
        <v>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1"/>
    </row>
    <row r="7" spans="1:19" ht="38.25" customHeight="1" thickBot="1" x14ac:dyDescent="0.3">
      <c r="A7" s="49" t="s">
        <v>17</v>
      </c>
      <c r="B7" s="50" t="s">
        <v>0</v>
      </c>
      <c r="C7" s="51"/>
      <c r="D7" s="52"/>
      <c r="E7" s="53" t="s">
        <v>1</v>
      </c>
      <c r="F7" s="53" t="s">
        <v>2</v>
      </c>
      <c r="G7" s="53" t="s">
        <v>3</v>
      </c>
      <c r="H7" s="54" t="s">
        <v>4</v>
      </c>
      <c r="I7" s="53" t="s">
        <v>5</v>
      </c>
      <c r="J7" s="53" t="s">
        <v>6</v>
      </c>
      <c r="K7" s="53"/>
      <c r="L7" s="55" t="s">
        <v>7</v>
      </c>
      <c r="M7" s="56" t="s">
        <v>8</v>
      </c>
      <c r="N7" s="1"/>
    </row>
    <row r="8" spans="1:19" ht="51" customHeight="1" x14ac:dyDescent="0.25">
      <c r="A8" s="45">
        <v>1</v>
      </c>
      <c r="B8" s="46" t="s">
        <v>114</v>
      </c>
      <c r="C8" s="46"/>
      <c r="D8" s="46"/>
      <c r="E8" s="47" t="s">
        <v>25</v>
      </c>
      <c r="F8" s="47" t="s">
        <v>26</v>
      </c>
      <c r="G8" s="47" t="s">
        <v>27</v>
      </c>
      <c r="H8" s="48" t="s">
        <v>28</v>
      </c>
      <c r="I8" s="47" t="s">
        <v>29</v>
      </c>
      <c r="J8" s="41" t="s">
        <v>24</v>
      </c>
      <c r="K8" s="61"/>
      <c r="L8" s="57">
        <f>K8*19</f>
        <v>0</v>
      </c>
      <c r="M8" s="59">
        <f>K8*2+L8*2</f>
        <v>0</v>
      </c>
      <c r="N8" s="1"/>
    </row>
    <row r="9" spans="1:19" ht="47.25" customHeight="1" x14ac:dyDescent="0.25">
      <c r="A9" s="16">
        <v>2</v>
      </c>
      <c r="B9" s="40" t="s">
        <v>115</v>
      </c>
      <c r="C9" s="40"/>
      <c r="D9" s="40"/>
      <c r="E9" s="17" t="s">
        <v>25</v>
      </c>
      <c r="F9" s="17" t="s">
        <v>30</v>
      </c>
      <c r="G9" s="17" t="s">
        <v>31</v>
      </c>
      <c r="H9" s="18" t="s">
        <v>32</v>
      </c>
      <c r="I9" s="17" t="s">
        <v>29</v>
      </c>
      <c r="J9" s="41"/>
      <c r="K9" s="62"/>
      <c r="L9" s="58">
        <f>K9*19%</f>
        <v>0</v>
      </c>
      <c r="M9" s="60">
        <f>K9*2+L9*2</f>
        <v>0</v>
      </c>
      <c r="N9" s="1"/>
      <c r="Q9" s="63"/>
      <c r="R9" s="64"/>
      <c r="S9" s="64"/>
    </row>
    <row r="10" spans="1:19" ht="54.75" customHeight="1" x14ac:dyDescent="0.25">
      <c r="A10" s="16">
        <v>3</v>
      </c>
      <c r="B10" s="40" t="s">
        <v>116</v>
      </c>
      <c r="C10" s="40"/>
      <c r="D10" s="40"/>
      <c r="E10" s="17" t="s">
        <v>25</v>
      </c>
      <c r="F10" s="17" t="s">
        <v>33</v>
      </c>
      <c r="G10" s="14">
        <v>7927824</v>
      </c>
      <c r="H10" s="15">
        <v>51236</v>
      </c>
      <c r="I10" s="14" t="s">
        <v>23</v>
      </c>
      <c r="J10" s="41"/>
      <c r="K10" s="62"/>
      <c r="L10" s="57">
        <f t="shared" ref="L10" si="0">K10*19</f>
        <v>0</v>
      </c>
      <c r="M10" s="60">
        <f t="shared" ref="M10:M41" si="1">K10*2+L10*2</f>
        <v>0</v>
      </c>
      <c r="N10" s="1"/>
    </row>
    <row r="11" spans="1:19" ht="54.75" customHeight="1" x14ac:dyDescent="0.25">
      <c r="A11" s="16">
        <v>4</v>
      </c>
      <c r="B11" s="40" t="s">
        <v>116</v>
      </c>
      <c r="C11" s="40"/>
      <c r="D11" s="40"/>
      <c r="E11" s="17" t="s">
        <v>25</v>
      </c>
      <c r="F11" s="17" t="s">
        <v>33</v>
      </c>
      <c r="G11" s="14">
        <v>7917583</v>
      </c>
      <c r="H11" s="15">
        <v>51236</v>
      </c>
      <c r="I11" s="14" t="s">
        <v>23</v>
      </c>
      <c r="J11" s="41"/>
      <c r="K11" s="62"/>
      <c r="L11" s="58">
        <f t="shared" ref="L11" si="2">K919%</f>
        <v>0</v>
      </c>
      <c r="M11" s="60">
        <f t="shared" si="1"/>
        <v>0</v>
      </c>
      <c r="N11" s="1"/>
    </row>
    <row r="12" spans="1:19" ht="52.5" customHeight="1" x14ac:dyDescent="0.25">
      <c r="A12" s="16">
        <v>5</v>
      </c>
      <c r="B12" s="40" t="s">
        <v>116</v>
      </c>
      <c r="C12" s="40"/>
      <c r="D12" s="40"/>
      <c r="E12" s="17" t="s">
        <v>25</v>
      </c>
      <c r="F12" s="17" t="s">
        <v>33</v>
      </c>
      <c r="G12" s="17" t="s">
        <v>34</v>
      </c>
      <c r="H12" s="19">
        <v>51236</v>
      </c>
      <c r="I12" s="14" t="s">
        <v>23</v>
      </c>
      <c r="J12" s="41"/>
      <c r="K12" s="62"/>
      <c r="L12" s="57">
        <f t="shared" ref="L12" si="3">K12*19</f>
        <v>0</v>
      </c>
      <c r="M12" s="60">
        <f t="shared" si="1"/>
        <v>0</v>
      </c>
      <c r="N12" s="1"/>
    </row>
    <row r="13" spans="1:19" ht="54.75" customHeight="1" x14ac:dyDescent="0.25">
      <c r="A13" s="16">
        <v>6</v>
      </c>
      <c r="B13" s="40" t="s">
        <v>117</v>
      </c>
      <c r="C13" s="40"/>
      <c r="D13" s="40"/>
      <c r="E13" s="17" t="s">
        <v>25</v>
      </c>
      <c r="F13" s="17" t="s">
        <v>35</v>
      </c>
      <c r="G13" s="17" t="s">
        <v>36</v>
      </c>
      <c r="H13" s="18" t="s">
        <v>37</v>
      </c>
      <c r="I13" s="14" t="s">
        <v>23</v>
      </c>
      <c r="J13" s="41"/>
      <c r="K13" s="62"/>
      <c r="L13" s="58">
        <f t="shared" ref="L13" si="4">K921%</f>
        <v>0</v>
      </c>
      <c r="M13" s="60">
        <f t="shared" si="1"/>
        <v>0</v>
      </c>
      <c r="N13" s="1"/>
    </row>
    <row r="14" spans="1:19" ht="51.75" customHeight="1" x14ac:dyDescent="0.25">
      <c r="A14" s="16">
        <v>7</v>
      </c>
      <c r="B14" s="40" t="s">
        <v>118</v>
      </c>
      <c r="C14" s="40"/>
      <c r="D14" s="40"/>
      <c r="E14" s="17" t="s">
        <v>25</v>
      </c>
      <c r="F14" s="17" t="s">
        <v>38</v>
      </c>
      <c r="G14" s="17" t="s">
        <v>39</v>
      </c>
      <c r="H14" s="18" t="s">
        <v>40</v>
      </c>
      <c r="I14" s="17" t="s">
        <v>29</v>
      </c>
      <c r="J14" s="41"/>
      <c r="K14" s="62"/>
      <c r="L14" s="57">
        <f t="shared" ref="L14" si="5">K14*19</f>
        <v>0</v>
      </c>
      <c r="M14" s="60">
        <f t="shared" si="1"/>
        <v>0</v>
      </c>
      <c r="N14" s="1"/>
    </row>
    <row r="15" spans="1:19" ht="52.5" customHeight="1" x14ac:dyDescent="0.25">
      <c r="A15" s="16">
        <v>8</v>
      </c>
      <c r="B15" s="40" t="s">
        <v>119</v>
      </c>
      <c r="C15" s="40"/>
      <c r="D15" s="40"/>
      <c r="E15" s="17" t="s">
        <v>25</v>
      </c>
      <c r="F15" s="17" t="s">
        <v>41</v>
      </c>
      <c r="G15" s="17" t="s">
        <v>42</v>
      </c>
      <c r="H15" s="18" t="s">
        <v>43</v>
      </c>
      <c r="I15" s="17" t="s">
        <v>29</v>
      </c>
      <c r="J15" s="41"/>
      <c r="K15" s="62"/>
      <c r="L15" s="58">
        <f t="shared" ref="L15" si="6">K923%</f>
        <v>0</v>
      </c>
      <c r="M15" s="60">
        <f t="shared" si="1"/>
        <v>0</v>
      </c>
      <c r="N15" s="1"/>
    </row>
    <row r="16" spans="1:19" ht="54.75" customHeight="1" x14ac:dyDescent="0.25">
      <c r="A16" s="16">
        <v>9</v>
      </c>
      <c r="B16" s="40" t="s">
        <v>120</v>
      </c>
      <c r="C16" s="40"/>
      <c r="D16" s="40"/>
      <c r="E16" s="17" t="s">
        <v>25</v>
      </c>
      <c r="F16" s="17" t="s">
        <v>44</v>
      </c>
      <c r="G16" s="17" t="s">
        <v>45</v>
      </c>
      <c r="H16" s="18" t="s">
        <v>46</v>
      </c>
      <c r="I16" s="14" t="s">
        <v>23</v>
      </c>
      <c r="J16" s="41"/>
      <c r="K16" s="62"/>
      <c r="L16" s="57">
        <f t="shared" ref="L16" si="7">K16*19</f>
        <v>0</v>
      </c>
      <c r="M16" s="60">
        <f t="shared" si="1"/>
        <v>0</v>
      </c>
      <c r="N16" s="1"/>
    </row>
    <row r="17" spans="1:14" ht="54.75" customHeight="1" x14ac:dyDescent="0.25">
      <c r="A17" s="16">
        <v>10</v>
      </c>
      <c r="B17" s="40" t="s">
        <v>120</v>
      </c>
      <c r="C17" s="40"/>
      <c r="D17" s="40"/>
      <c r="E17" s="17" t="s">
        <v>25</v>
      </c>
      <c r="F17" s="17" t="s">
        <v>47</v>
      </c>
      <c r="G17" s="17" t="s">
        <v>48</v>
      </c>
      <c r="H17" s="18" t="s">
        <v>49</v>
      </c>
      <c r="I17" s="17" t="s">
        <v>29</v>
      </c>
      <c r="J17" s="41"/>
      <c r="K17" s="62"/>
      <c r="L17" s="58">
        <f t="shared" ref="L17" si="8">K925%</f>
        <v>0</v>
      </c>
      <c r="M17" s="60">
        <f t="shared" si="1"/>
        <v>0</v>
      </c>
      <c r="N17" s="1"/>
    </row>
    <row r="18" spans="1:14" ht="54.75" customHeight="1" x14ac:dyDescent="0.25">
      <c r="A18" s="16">
        <v>11</v>
      </c>
      <c r="B18" s="40" t="s">
        <v>120</v>
      </c>
      <c r="C18" s="40"/>
      <c r="D18" s="40"/>
      <c r="E18" s="17" t="s">
        <v>25</v>
      </c>
      <c r="F18" s="17" t="s">
        <v>50</v>
      </c>
      <c r="G18" s="17" t="s">
        <v>51</v>
      </c>
      <c r="H18" s="18" t="s">
        <v>52</v>
      </c>
      <c r="I18" s="17" t="s">
        <v>29</v>
      </c>
      <c r="J18" s="41"/>
      <c r="K18" s="62"/>
      <c r="L18" s="57">
        <f t="shared" ref="L18" si="9">K18*19</f>
        <v>0</v>
      </c>
      <c r="M18" s="60">
        <f t="shared" si="1"/>
        <v>0</v>
      </c>
      <c r="N18" s="1"/>
    </row>
    <row r="19" spans="1:14" ht="54.75" customHeight="1" x14ac:dyDescent="0.25">
      <c r="A19" s="16">
        <v>12</v>
      </c>
      <c r="B19" s="40" t="s">
        <v>120</v>
      </c>
      <c r="C19" s="40"/>
      <c r="D19" s="40"/>
      <c r="E19" s="17" t="s">
        <v>53</v>
      </c>
      <c r="F19" s="17" t="s">
        <v>54</v>
      </c>
      <c r="G19" s="17" t="s">
        <v>55</v>
      </c>
      <c r="H19" s="18" t="s">
        <v>37</v>
      </c>
      <c r="I19" s="14" t="s">
        <v>23</v>
      </c>
      <c r="J19" s="41"/>
      <c r="K19" s="62"/>
      <c r="L19" s="58">
        <f t="shared" ref="L19" si="10">K927%</f>
        <v>0</v>
      </c>
      <c r="M19" s="60">
        <f t="shared" si="1"/>
        <v>0</v>
      </c>
      <c r="N19" s="1"/>
    </row>
    <row r="20" spans="1:14" ht="60" customHeight="1" x14ac:dyDescent="0.25">
      <c r="A20" s="16">
        <v>13</v>
      </c>
      <c r="B20" s="40" t="s">
        <v>121</v>
      </c>
      <c r="C20" s="40"/>
      <c r="D20" s="40"/>
      <c r="E20" s="17" t="s">
        <v>25</v>
      </c>
      <c r="F20" s="17" t="s">
        <v>56</v>
      </c>
      <c r="G20" s="17" t="s">
        <v>57</v>
      </c>
      <c r="H20" s="18" t="s">
        <v>58</v>
      </c>
      <c r="I20" s="17" t="s">
        <v>29</v>
      </c>
      <c r="J20" s="41"/>
      <c r="K20" s="62"/>
      <c r="L20" s="57">
        <f t="shared" ref="L20" si="11">K20*19</f>
        <v>0</v>
      </c>
      <c r="M20" s="60">
        <f t="shared" si="1"/>
        <v>0</v>
      </c>
      <c r="N20" s="1"/>
    </row>
    <row r="21" spans="1:14" ht="54.75" customHeight="1" x14ac:dyDescent="0.25">
      <c r="A21" s="16">
        <v>14</v>
      </c>
      <c r="B21" s="40" t="s">
        <v>121</v>
      </c>
      <c r="C21" s="40"/>
      <c r="D21" s="40"/>
      <c r="E21" s="17" t="s">
        <v>25</v>
      </c>
      <c r="F21" s="17" t="s">
        <v>56</v>
      </c>
      <c r="G21" s="13">
        <v>2520429</v>
      </c>
      <c r="H21" s="18" t="s">
        <v>28</v>
      </c>
      <c r="I21" s="17" t="s">
        <v>29</v>
      </c>
      <c r="J21" s="41"/>
      <c r="K21" s="62"/>
      <c r="L21" s="58">
        <f t="shared" ref="L21" si="12">K929%</f>
        <v>0</v>
      </c>
      <c r="M21" s="60">
        <f t="shared" si="1"/>
        <v>0</v>
      </c>
      <c r="N21" s="1"/>
    </row>
    <row r="22" spans="1:14" ht="54.75" customHeight="1" x14ac:dyDescent="0.25">
      <c r="A22" s="16">
        <v>15</v>
      </c>
      <c r="B22" s="40" t="s">
        <v>122</v>
      </c>
      <c r="C22" s="40"/>
      <c r="D22" s="40"/>
      <c r="E22" s="17" t="s">
        <v>59</v>
      </c>
      <c r="F22" s="17" t="s">
        <v>60</v>
      </c>
      <c r="G22" s="17" t="s">
        <v>61</v>
      </c>
      <c r="H22" s="18" t="s">
        <v>28</v>
      </c>
      <c r="I22" s="17" t="s">
        <v>29</v>
      </c>
      <c r="J22" s="41"/>
      <c r="K22" s="62"/>
      <c r="L22" s="57">
        <f t="shared" ref="L22" si="13">K22*19</f>
        <v>0</v>
      </c>
      <c r="M22" s="60">
        <f t="shared" si="1"/>
        <v>0</v>
      </c>
      <c r="N22" s="1"/>
    </row>
    <row r="23" spans="1:14" ht="58.5" customHeight="1" x14ac:dyDescent="0.25">
      <c r="A23" s="16">
        <v>16</v>
      </c>
      <c r="B23" s="40" t="s">
        <v>123</v>
      </c>
      <c r="C23" s="40"/>
      <c r="D23" s="40"/>
      <c r="E23" s="17" t="s">
        <v>25</v>
      </c>
      <c r="F23" s="17" t="s">
        <v>62</v>
      </c>
      <c r="G23" s="17" t="s">
        <v>63</v>
      </c>
      <c r="H23" s="19">
        <v>26608</v>
      </c>
      <c r="I23" s="14" t="s">
        <v>23</v>
      </c>
      <c r="J23" s="41"/>
      <c r="K23" s="62"/>
      <c r="L23" s="58">
        <f t="shared" ref="L23" si="14">K931%</f>
        <v>0</v>
      </c>
      <c r="M23" s="60">
        <f t="shared" si="1"/>
        <v>0</v>
      </c>
      <c r="N23" s="1"/>
    </row>
    <row r="24" spans="1:14" ht="66" customHeight="1" x14ac:dyDescent="0.25">
      <c r="A24" s="16">
        <v>17</v>
      </c>
      <c r="B24" s="40" t="s">
        <v>124</v>
      </c>
      <c r="C24" s="40"/>
      <c r="D24" s="40"/>
      <c r="E24" s="17" t="s">
        <v>25</v>
      </c>
      <c r="F24" s="17" t="s">
        <v>64</v>
      </c>
      <c r="G24" s="17" t="s">
        <v>65</v>
      </c>
      <c r="H24" s="18" t="s">
        <v>66</v>
      </c>
      <c r="I24" s="17" t="s">
        <v>29</v>
      </c>
      <c r="J24" s="41"/>
      <c r="K24" s="62"/>
      <c r="L24" s="57">
        <f t="shared" ref="L24" si="15">K24*19</f>
        <v>0</v>
      </c>
      <c r="M24" s="60">
        <f t="shared" si="1"/>
        <v>0</v>
      </c>
      <c r="N24" s="1"/>
    </row>
    <row r="25" spans="1:14" ht="54.75" customHeight="1" x14ac:dyDescent="0.25">
      <c r="A25" s="16">
        <v>18</v>
      </c>
      <c r="B25" s="40" t="s">
        <v>124</v>
      </c>
      <c r="C25" s="40"/>
      <c r="D25" s="40"/>
      <c r="E25" s="17" t="s">
        <v>25</v>
      </c>
      <c r="F25" s="17" t="s">
        <v>67</v>
      </c>
      <c r="G25" s="17" t="s">
        <v>68</v>
      </c>
      <c r="H25" s="18" t="s">
        <v>52</v>
      </c>
      <c r="I25" s="17" t="s">
        <v>29</v>
      </c>
      <c r="J25" s="41"/>
      <c r="K25" s="62"/>
      <c r="L25" s="58">
        <f t="shared" ref="L25" si="16">K933%</f>
        <v>0</v>
      </c>
      <c r="M25" s="60">
        <f t="shared" si="1"/>
        <v>0</v>
      </c>
      <c r="N25" s="1"/>
    </row>
    <row r="26" spans="1:14" ht="53.25" customHeight="1" x14ac:dyDescent="0.25">
      <c r="A26" s="16">
        <v>19</v>
      </c>
      <c r="B26" s="40" t="s">
        <v>124</v>
      </c>
      <c r="C26" s="40"/>
      <c r="D26" s="40"/>
      <c r="E26" s="17" t="s">
        <v>69</v>
      </c>
      <c r="F26" s="17" t="s">
        <v>70</v>
      </c>
      <c r="G26" s="17" t="s">
        <v>71</v>
      </c>
      <c r="H26" s="18" t="s">
        <v>37</v>
      </c>
      <c r="I26" s="14" t="s">
        <v>23</v>
      </c>
      <c r="J26" s="41"/>
      <c r="K26" s="62"/>
      <c r="L26" s="57">
        <f t="shared" ref="L26" si="17">K26*19</f>
        <v>0</v>
      </c>
      <c r="M26" s="60">
        <f t="shared" si="1"/>
        <v>0</v>
      </c>
      <c r="N26" s="1"/>
    </row>
    <row r="27" spans="1:14" ht="56.25" customHeight="1" x14ac:dyDescent="0.25">
      <c r="A27" s="16">
        <v>20</v>
      </c>
      <c r="B27" s="42" t="s">
        <v>124</v>
      </c>
      <c r="C27" s="43"/>
      <c r="D27" s="44"/>
      <c r="E27" s="17" t="s">
        <v>72</v>
      </c>
      <c r="F27" s="17" t="s">
        <v>73</v>
      </c>
      <c r="G27" s="17" t="s">
        <v>74</v>
      </c>
      <c r="H27" s="19">
        <v>51236</v>
      </c>
      <c r="I27" s="14" t="s">
        <v>23</v>
      </c>
      <c r="J27" s="41"/>
      <c r="K27" s="62"/>
      <c r="L27" s="58">
        <f t="shared" ref="L27" si="18">K935%</f>
        <v>0</v>
      </c>
      <c r="M27" s="60">
        <f t="shared" si="1"/>
        <v>0</v>
      </c>
      <c r="N27" s="1"/>
    </row>
    <row r="28" spans="1:14" ht="54.75" customHeight="1" x14ac:dyDescent="0.25">
      <c r="A28" s="16">
        <v>21</v>
      </c>
      <c r="B28" s="40" t="s">
        <v>124</v>
      </c>
      <c r="C28" s="40"/>
      <c r="D28" s="40"/>
      <c r="E28" s="17" t="s">
        <v>72</v>
      </c>
      <c r="F28" s="17" t="s">
        <v>75</v>
      </c>
      <c r="G28" s="17" t="s">
        <v>76</v>
      </c>
      <c r="H28" s="19">
        <v>51236</v>
      </c>
      <c r="I28" s="14" t="s">
        <v>23</v>
      </c>
      <c r="J28" s="41"/>
      <c r="K28" s="62"/>
      <c r="L28" s="57">
        <f t="shared" ref="L28" si="19">K28*19</f>
        <v>0</v>
      </c>
      <c r="M28" s="60">
        <f t="shared" si="1"/>
        <v>0</v>
      </c>
      <c r="N28" s="1"/>
    </row>
    <row r="29" spans="1:14" ht="62.25" customHeight="1" x14ac:dyDescent="0.25">
      <c r="A29" s="16">
        <v>22</v>
      </c>
      <c r="B29" s="40" t="s">
        <v>125</v>
      </c>
      <c r="C29" s="40"/>
      <c r="D29" s="40"/>
      <c r="E29" s="17" t="s">
        <v>25</v>
      </c>
      <c r="F29" s="17" t="s">
        <v>77</v>
      </c>
      <c r="G29" s="17" t="s">
        <v>78</v>
      </c>
      <c r="H29" s="18" t="s">
        <v>37</v>
      </c>
      <c r="I29" s="14" t="s">
        <v>23</v>
      </c>
      <c r="J29" s="41"/>
      <c r="K29" s="62"/>
      <c r="L29" s="58">
        <f t="shared" ref="L29" si="20">K937%</f>
        <v>0</v>
      </c>
      <c r="M29" s="60">
        <f t="shared" si="1"/>
        <v>0</v>
      </c>
      <c r="N29" s="1"/>
    </row>
    <row r="30" spans="1:14" ht="54" customHeight="1" x14ac:dyDescent="0.25">
      <c r="A30" s="16">
        <v>23</v>
      </c>
      <c r="B30" s="40" t="s">
        <v>126</v>
      </c>
      <c r="C30" s="40"/>
      <c r="D30" s="40"/>
      <c r="E30" s="17" t="s">
        <v>25</v>
      </c>
      <c r="F30" s="17" t="s">
        <v>79</v>
      </c>
      <c r="G30" s="17" t="s">
        <v>80</v>
      </c>
      <c r="H30" s="18" t="s">
        <v>81</v>
      </c>
      <c r="I30" s="17" t="s">
        <v>29</v>
      </c>
      <c r="J30" s="41"/>
      <c r="K30" s="62"/>
      <c r="L30" s="57">
        <f t="shared" ref="L30" si="21">K30*19</f>
        <v>0</v>
      </c>
      <c r="M30" s="60">
        <f t="shared" si="1"/>
        <v>0</v>
      </c>
      <c r="N30" s="1"/>
    </row>
    <row r="31" spans="1:14" ht="54.75" customHeight="1" x14ac:dyDescent="0.25">
      <c r="A31" s="16">
        <v>24</v>
      </c>
      <c r="B31" s="40" t="s">
        <v>126</v>
      </c>
      <c r="C31" s="40"/>
      <c r="D31" s="40"/>
      <c r="E31" s="17" t="s">
        <v>25</v>
      </c>
      <c r="F31" s="17" t="s">
        <v>82</v>
      </c>
      <c r="G31" s="17" t="s">
        <v>83</v>
      </c>
      <c r="H31" s="18" t="s">
        <v>84</v>
      </c>
      <c r="I31" s="17" t="s">
        <v>29</v>
      </c>
      <c r="J31" s="41"/>
      <c r="K31" s="62"/>
      <c r="L31" s="58">
        <f t="shared" ref="L31" si="22">K939%</f>
        <v>0</v>
      </c>
      <c r="M31" s="60">
        <f t="shared" si="1"/>
        <v>0</v>
      </c>
      <c r="N31" s="1"/>
    </row>
    <row r="32" spans="1:14" ht="60" customHeight="1" x14ac:dyDescent="0.25">
      <c r="A32" s="16">
        <v>25</v>
      </c>
      <c r="B32" s="40" t="s">
        <v>127</v>
      </c>
      <c r="C32" s="40"/>
      <c r="D32" s="40"/>
      <c r="E32" s="17" t="s">
        <v>25</v>
      </c>
      <c r="F32" s="17" t="s">
        <v>85</v>
      </c>
      <c r="G32" s="17" t="s">
        <v>86</v>
      </c>
      <c r="H32" s="18" t="s">
        <v>87</v>
      </c>
      <c r="I32" s="17" t="s">
        <v>29</v>
      </c>
      <c r="J32" s="41"/>
      <c r="K32" s="62"/>
      <c r="L32" s="57">
        <f t="shared" ref="L32" si="23">K32*19</f>
        <v>0</v>
      </c>
      <c r="M32" s="60">
        <f t="shared" si="1"/>
        <v>0</v>
      </c>
      <c r="N32" s="1"/>
    </row>
    <row r="33" spans="1:14" ht="57.75" customHeight="1" x14ac:dyDescent="0.25">
      <c r="A33" s="16">
        <v>26</v>
      </c>
      <c r="B33" s="40" t="s">
        <v>128</v>
      </c>
      <c r="C33" s="40"/>
      <c r="D33" s="40"/>
      <c r="E33" s="17" t="s">
        <v>25</v>
      </c>
      <c r="F33" s="17" t="s">
        <v>88</v>
      </c>
      <c r="G33" s="17" t="s">
        <v>89</v>
      </c>
      <c r="H33" s="18" t="s">
        <v>37</v>
      </c>
      <c r="I33" s="14" t="s">
        <v>23</v>
      </c>
      <c r="J33" s="41"/>
      <c r="K33" s="62"/>
      <c r="L33" s="58">
        <f t="shared" ref="L33" si="24">K941%</f>
        <v>0</v>
      </c>
      <c r="M33" s="60">
        <f t="shared" si="1"/>
        <v>0</v>
      </c>
      <c r="N33" s="1"/>
    </row>
    <row r="34" spans="1:14" ht="54.75" customHeight="1" x14ac:dyDescent="0.25">
      <c r="A34" s="16">
        <v>27</v>
      </c>
      <c r="B34" s="40" t="s">
        <v>128</v>
      </c>
      <c r="C34" s="40"/>
      <c r="D34" s="40"/>
      <c r="E34" s="17" t="s">
        <v>25</v>
      </c>
      <c r="F34" s="17" t="s">
        <v>88</v>
      </c>
      <c r="G34" s="17" t="s">
        <v>90</v>
      </c>
      <c r="H34" s="18" t="s">
        <v>91</v>
      </c>
      <c r="I34" s="17" t="s">
        <v>29</v>
      </c>
      <c r="J34" s="41"/>
      <c r="K34" s="62"/>
      <c r="L34" s="57">
        <f t="shared" ref="L34" si="25">K34*19</f>
        <v>0</v>
      </c>
      <c r="M34" s="60">
        <f t="shared" si="1"/>
        <v>0</v>
      </c>
      <c r="N34" s="1"/>
    </row>
    <row r="35" spans="1:14" ht="60.75" customHeight="1" x14ac:dyDescent="0.25">
      <c r="A35" s="16">
        <v>28</v>
      </c>
      <c r="B35" s="40" t="s">
        <v>128</v>
      </c>
      <c r="C35" s="40"/>
      <c r="D35" s="40"/>
      <c r="E35" s="17" t="s">
        <v>25</v>
      </c>
      <c r="F35" s="17" t="s">
        <v>92</v>
      </c>
      <c r="G35" s="17" t="s">
        <v>93</v>
      </c>
      <c r="H35" s="18" t="s">
        <v>52</v>
      </c>
      <c r="I35" s="17" t="s">
        <v>29</v>
      </c>
      <c r="J35" s="41"/>
      <c r="K35" s="62"/>
      <c r="L35" s="58">
        <f t="shared" ref="L35" si="26">K943%</f>
        <v>0</v>
      </c>
      <c r="M35" s="60">
        <f t="shared" si="1"/>
        <v>0</v>
      </c>
      <c r="N35" s="1"/>
    </row>
    <row r="36" spans="1:14" ht="54.75" customHeight="1" x14ac:dyDescent="0.25">
      <c r="A36" s="16">
        <v>29</v>
      </c>
      <c r="B36" s="40" t="s">
        <v>126</v>
      </c>
      <c r="C36" s="40"/>
      <c r="D36" s="40"/>
      <c r="E36" s="17" t="s">
        <v>25</v>
      </c>
      <c r="F36" s="17" t="s">
        <v>94</v>
      </c>
      <c r="G36" s="17" t="s">
        <v>95</v>
      </c>
      <c r="H36" s="18" t="s">
        <v>96</v>
      </c>
      <c r="I36" s="17" t="s">
        <v>29</v>
      </c>
      <c r="J36" s="41"/>
      <c r="K36" s="62"/>
      <c r="L36" s="57">
        <f t="shared" ref="L36" si="27">K36*19</f>
        <v>0</v>
      </c>
      <c r="M36" s="60">
        <f t="shared" si="1"/>
        <v>0</v>
      </c>
      <c r="N36" s="1"/>
    </row>
    <row r="37" spans="1:14" ht="54.75" customHeight="1" x14ac:dyDescent="0.25">
      <c r="A37" s="16">
        <v>30</v>
      </c>
      <c r="B37" s="40" t="s">
        <v>129</v>
      </c>
      <c r="C37" s="40"/>
      <c r="D37" s="40"/>
      <c r="E37" s="17" t="s">
        <v>25</v>
      </c>
      <c r="F37" s="17" t="s">
        <v>97</v>
      </c>
      <c r="G37" s="17" t="s">
        <v>98</v>
      </c>
      <c r="H37" s="18" t="s">
        <v>99</v>
      </c>
      <c r="I37" s="17" t="s">
        <v>29</v>
      </c>
      <c r="J37" s="41"/>
      <c r="K37" s="62"/>
      <c r="L37" s="58">
        <f t="shared" ref="L37" si="28">K945%</f>
        <v>0</v>
      </c>
      <c r="M37" s="60">
        <f t="shared" si="1"/>
        <v>0</v>
      </c>
      <c r="N37" s="1"/>
    </row>
    <row r="38" spans="1:14" ht="56.25" customHeight="1" x14ac:dyDescent="0.25">
      <c r="A38" s="16">
        <v>31</v>
      </c>
      <c r="B38" s="40" t="s">
        <v>130</v>
      </c>
      <c r="C38" s="40"/>
      <c r="D38" s="40"/>
      <c r="E38" s="17" t="s">
        <v>25</v>
      </c>
      <c r="F38" s="17" t="s">
        <v>100</v>
      </c>
      <c r="G38" s="17" t="s">
        <v>101</v>
      </c>
      <c r="H38" s="18" t="s">
        <v>102</v>
      </c>
      <c r="I38" s="17" t="s">
        <v>29</v>
      </c>
      <c r="J38" s="41"/>
      <c r="K38" s="62"/>
      <c r="L38" s="57">
        <f t="shared" ref="L38" si="29">K38*19</f>
        <v>0</v>
      </c>
      <c r="M38" s="60">
        <f t="shared" si="1"/>
        <v>0</v>
      </c>
      <c r="N38" s="1"/>
    </row>
    <row r="39" spans="1:14" ht="51.75" customHeight="1" x14ac:dyDescent="0.25">
      <c r="A39" s="16">
        <v>32</v>
      </c>
      <c r="B39" s="40" t="s">
        <v>130</v>
      </c>
      <c r="C39" s="40"/>
      <c r="D39" s="40"/>
      <c r="E39" s="17" t="s">
        <v>25</v>
      </c>
      <c r="F39" s="17" t="s">
        <v>103</v>
      </c>
      <c r="G39" s="17" t="s">
        <v>104</v>
      </c>
      <c r="H39" s="18" t="s">
        <v>105</v>
      </c>
      <c r="I39" s="17" t="s">
        <v>29</v>
      </c>
      <c r="J39" s="41"/>
      <c r="K39" s="62"/>
      <c r="L39" s="58">
        <f t="shared" ref="L39" si="30">K947%</f>
        <v>0</v>
      </c>
      <c r="M39" s="60">
        <f t="shared" si="1"/>
        <v>0</v>
      </c>
      <c r="N39" s="1"/>
    </row>
    <row r="40" spans="1:14" ht="54.75" customHeight="1" x14ac:dyDescent="0.25">
      <c r="A40" s="16">
        <v>33</v>
      </c>
      <c r="B40" s="40" t="s">
        <v>130</v>
      </c>
      <c r="C40" s="40"/>
      <c r="D40" s="40"/>
      <c r="E40" s="17" t="s">
        <v>25</v>
      </c>
      <c r="F40" s="17" t="s">
        <v>106</v>
      </c>
      <c r="G40" s="17" t="s">
        <v>107</v>
      </c>
      <c r="H40" s="18" t="s">
        <v>108</v>
      </c>
      <c r="I40" s="17" t="s">
        <v>29</v>
      </c>
      <c r="J40" s="41"/>
      <c r="K40" s="62"/>
      <c r="L40" s="57">
        <f>K40*19</f>
        <v>0</v>
      </c>
      <c r="M40" s="60">
        <f t="shared" si="1"/>
        <v>0</v>
      </c>
      <c r="N40" s="1"/>
    </row>
    <row r="41" spans="1:14" ht="52.5" customHeight="1" x14ac:dyDescent="0.25">
      <c r="A41" s="16">
        <v>34</v>
      </c>
      <c r="B41" s="40" t="s">
        <v>130</v>
      </c>
      <c r="C41" s="40"/>
      <c r="D41" s="40"/>
      <c r="E41" s="17" t="s">
        <v>25</v>
      </c>
      <c r="F41" s="17" t="s">
        <v>109</v>
      </c>
      <c r="G41" s="17" t="s">
        <v>110</v>
      </c>
      <c r="H41" s="18" t="s">
        <v>52</v>
      </c>
      <c r="I41" s="17" t="s">
        <v>29</v>
      </c>
      <c r="J41" s="41"/>
      <c r="K41" s="62"/>
      <c r="L41" s="58">
        <f t="shared" ref="L41" si="31">K949%</f>
        <v>0</v>
      </c>
      <c r="M41" s="60">
        <f t="shared" si="1"/>
        <v>0</v>
      </c>
      <c r="N41" s="1"/>
    </row>
    <row r="42" spans="1:14" ht="54.75" customHeight="1" thickBot="1" x14ac:dyDescent="0.3">
      <c r="A42" s="65">
        <v>35</v>
      </c>
      <c r="B42" s="66" t="s">
        <v>130</v>
      </c>
      <c r="C42" s="66"/>
      <c r="D42" s="66"/>
      <c r="E42" s="67" t="s">
        <v>25</v>
      </c>
      <c r="F42" s="67" t="s">
        <v>111</v>
      </c>
      <c r="G42" s="67" t="s">
        <v>112</v>
      </c>
      <c r="H42" s="68" t="s">
        <v>113</v>
      </c>
      <c r="I42" s="67" t="s">
        <v>29</v>
      </c>
      <c r="J42" s="41"/>
      <c r="K42" s="69"/>
      <c r="L42" s="70">
        <f t="shared" ref="L42" si="32">K42*19</f>
        <v>0</v>
      </c>
      <c r="M42" s="71">
        <f>K42*2+L42*2</f>
        <v>0</v>
      </c>
      <c r="N42" s="1"/>
    </row>
    <row r="43" spans="1:14" ht="33" customHeight="1" thickBot="1" x14ac:dyDescent="0.3">
      <c r="A43" s="86" t="s">
        <v>131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8"/>
      <c r="M43" s="75">
        <f>SUM(M8:M42)</f>
        <v>0</v>
      </c>
      <c r="N43" s="1"/>
    </row>
    <row r="44" spans="1:14" ht="30.6" customHeight="1" thickBot="1" x14ac:dyDescent="0.3">
      <c r="A44" s="72" t="s">
        <v>14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1"/>
    </row>
    <row r="45" spans="1:14" ht="15.75" customHeight="1" thickBot="1" x14ac:dyDescent="0.3">
      <c r="A45" s="24" t="s">
        <v>19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1"/>
    </row>
    <row r="46" spans="1:14" x14ac:dyDescent="0.25">
      <c r="D46" s="5"/>
      <c r="E46" s="5"/>
      <c r="F46" s="5"/>
      <c r="G46" s="5"/>
      <c r="H46" s="5"/>
      <c r="I46" s="5"/>
      <c r="J46" s="4"/>
      <c r="K46" s="20"/>
      <c r="L46" s="6"/>
      <c r="M46" s="1"/>
    </row>
    <row r="47" spans="1:14" x14ac:dyDescent="0.25">
      <c r="D47" s="5"/>
      <c r="E47" s="5"/>
      <c r="F47" s="5"/>
      <c r="G47" s="5"/>
      <c r="H47" s="5"/>
      <c r="I47" s="5"/>
      <c r="J47" s="4"/>
      <c r="K47" s="20"/>
      <c r="L47" s="6"/>
      <c r="M47" s="1"/>
    </row>
    <row r="48" spans="1:14" s="7" customFormat="1" x14ac:dyDescent="0.25">
      <c r="A48" s="2"/>
      <c r="B48" s="2"/>
      <c r="C48" s="2"/>
      <c r="D48" s="1"/>
      <c r="E48" s="1"/>
      <c r="F48" s="1"/>
      <c r="G48" s="4"/>
      <c r="H48" s="1"/>
      <c r="I48" s="1"/>
      <c r="K48" s="21"/>
      <c r="L48" s="8"/>
      <c r="M48" s="2"/>
      <c r="N48" s="2"/>
    </row>
    <row r="49" spans="1:14" x14ac:dyDescent="0.25">
      <c r="D49" s="1"/>
      <c r="E49" s="4"/>
      <c r="F49" s="4"/>
      <c r="G49" s="1"/>
      <c r="H49" s="1"/>
      <c r="I49" s="1"/>
    </row>
    <row r="50" spans="1:14" s="7" customFormat="1" x14ac:dyDescent="0.25">
      <c r="A50" s="2"/>
      <c r="B50" s="2"/>
      <c r="C50" s="2"/>
      <c r="D50" s="2"/>
      <c r="G50" s="2"/>
      <c r="H50" s="2"/>
      <c r="I50" s="2"/>
      <c r="K50" s="21"/>
      <c r="L50" s="8"/>
      <c r="M50" s="2"/>
      <c r="N50" s="2"/>
    </row>
    <row r="51" spans="1:14" s="7" customFormat="1" x14ac:dyDescent="0.25">
      <c r="B51" s="12"/>
      <c r="C51" s="12"/>
      <c r="D51" s="2"/>
      <c r="G51" s="2"/>
      <c r="H51" s="2"/>
      <c r="I51" s="2"/>
      <c r="K51" s="21"/>
      <c r="L51" s="8"/>
      <c r="M51" s="2"/>
      <c r="N51" s="2"/>
    </row>
    <row r="53" spans="1:14" x14ac:dyDescent="0.25">
      <c r="A53" s="7"/>
      <c r="B53" s="12"/>
      <c r="C53" s="12"/>
      <c r="F53" s="32" t="s">
        <v>133</v>
      </c>
      <c r="G53" s="32"/>
      <c r="H53" s="32"/>
      <c r="I53" s="32"/>
      <c r="J53" s="32"/>
    </row>
    <row r="54" spans="1:14" x14ac:dyDescent="0.25">
      <c r="A54" s="7"/>
      <c r="B54" s="12"/>
      <c r="C54" s="12"/>
      <c r="H54" s="85">
        <f ca="1">TODAY()</f>
        <v>44070</v>
      </c>
      <c r="I54" s="22"/>
    </row>
  </sheetData>
  <mergeCells count="49">
    <mergeCell ref="H54:I54"/>
    <mergeCell ref="A43:L43"/>
    <mergeCell ref="F3:K4"/>
    <mergeCell ref="F2:K2"/>
    <mergeCell ref="F1:K1"/>
    <mergeCell ref="F53:J53"/>
    <mergeCell ref="B38:D38"/>
    <mergeCell ref="B39:D39"/>
    <mergeCell ref="B40:D40"/>
    <mergeCell ref="B35:D35"/>
    <mergeCell ref="B36:D36"/>
    <mergeCell ref="B37:D37"/>
    <mergeCell ref="B32:D32"/>
    <mergeCell ref="B33:D33"/>
    <mergeCell ref="B34:D34"/>
    <mergeCell ref="B9:D9"/>
    <mergeCell ref="B10:D10"/>
    <mergeCell ref="B20:D20"/>
    <mergeCell ref="B21:D21"/>
    <mergeCell ref="B41:D41"/>
    <mergeCell ref="B42:D42"/>
    <mergeCell ref="J8:J42"/>
    <mergeCell ref="B31:D3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12:D12"/>
    <mergeCell ref="B13:D13"/>
    <mergeCell ref="B11:D11"/>
    <mergeCell ref="B7:D7"/>
    <mergeCell ref="B19:D19"/>
    <mergeCell ref="B8:D8"/>
    <mergeCell ref="B18:D18"/>
    <mergeCell ref="B15:D15"/>
    <mergeCell ref="B16:D16"/>
    <mergeCell ref="B17:D17"/>
    <mergeCell ref="B14:D14"/>
    <mergeCell ref="L4:M4"/>
    <mergeCell ref="A6:M6"/>
    <mergeCell ref="A1:E4"/>
    <mergeCell ref="A5:M5"/>
    <mergeCell ref="A44:M44"/>
    <mergeCell ref="A45:M45"/>
  </mergeCells>
  <pageMargins left="0.70866141732283472" right="0.70866141732283472" top="0.74803149606299213" bottom="0.74803149606299213" header="0.31496062992125984" footer="0.31496062992125984"/>
  <pageSetup scale="22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ENDOSCOPIA</vt:lpstr>
      <vt:lpstr>ENDOSCOPIA!Área_de_impresión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Luis Tirzo Viafara Carvajal</cp:lastModifiedBy>
  <cp:lastPrinted>2020-06-29T05:36:59Z</cp:lastPrinted>
  <dcterms:created xsi:type="dcterms:W3CDTF">2013-02-06T21:42:23Z</dcterms:created>
  <dcterms:modified xsi:type="dcterms:W3CDTF">2020-08-27T15:08:18Z</dcterms:modified>
</cp:coreProperties>
</file>