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X:\COMPRAS 2020\INVITACIONES 2020\CONVOCATORIAS PUBLICAS\581-2020 SUBASTA MISION CRITICA SAP\ESTUDIOS PREVIOS\"/>
    </mc:Choice>
  </mc:AlternateContent>
  <xr:revisionPtr revIDLastSave="0" documentId="13_ncr:1_{4F1BB637-967E-46BD-AB31-75123A050209}" xr6:coauthVersionLast="45" xr6:coauthVersionMax="45" xr10:uidLastSave="{00000000-0000-0000-0000-000000000000}"/>
  <bookViews>
    <workbookView xWindow="11085" yWindow="180" windowWidth="17190" windowHeight="15030" tabRatio="905" activeTab="1" xr2:uid="{00000000-000D-0000-FFFF-FFFF00000000}"/>
  </bookViews>
  <sheets>
    <sheet name="Indice" sheetId="15" r:id="rId1"/>
    <sheet name="Costos" sheetId="19" r:id="rId2"/>
    <sheet name="EMR " sheetId="1" state="hidden" r:id="rId3"/>
    <sheet name="Licenciamiento" sheetId="24" state="hidden" r:id="rId4"/>
    <sheet name="TotalCostos" sheetId="26" r:id="rId5"/>
  </sheets>
  <externalReferences>
    <externalReference r:id="rId6"/>
  </externalReferences>
  <definedNames>
    <definedName name="_xlnm.Print_Area" localSheetId="2">'EMR '!$A$1:$I$161</definedName>
    <definedName name="_xlnm.Print_Area" localSheetId="0">Indice!$A$1:$C$9</definedName>
    <definedName name="_xlnm.Print_Area" localSheetId="4">TotalCostos!$A$1:$G$41</definedName>
    <definedName name="Z_77337186_7B91_4AA7_8A9B_A289906DCABD_.wvu.PrintArea" localSheetId="2" hidden="1">'EMR '!$A$1:$I$161</definedName>
    <definedName name="Z_77337186_7B91_4AA7_8A9B_A289906DCABD_.wvu.PrintArea" localSheetId="4" hidden="1">TotalCostos!$A$1:$F$23</definedName>
  </definedNames>
  <calcPr calcId="191029"/>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5" i="19" l="1"/>
  <c r="F12" i="26"/>
  <c r="J12" i="26"/>
  <c r="J11" i="26"/>
  <c r="I12" i="26"/>
  <c r="B11" i="26"/>
  <c r="B9" i="26" l="1"/>
  <c r="B10" i="26" l="1"/>
  <c r="G12" i="26"/>
  <c r="G10" i="26"/>
  <c r="G9" i="26"/>
  <c r="J10" i="26" l="1"/>
  <c r="J9" i="26"/>
  <c r="I36" i="19"/>
  <c r="G34" i="19"/>
  <c r="H34" i="19" s="1"/>
  <c r="G35" i="19"/>
  <c r="H35" i="19" s="1"/>
  <c r="E11" i="26" s="1"/>
  <c r="G31" i="19"/>
  <c r="H31" i="19" s="1"/>
  <c r="G30" i="19"/>
  <c r="H30" i="19" s="1"/>
  <c r="G19" i="19"/>
  <c r="H19" i="19" s="1"/>
  <c r="G20" i="19"/>
  <c r="H20" i="19" s="1"/>
  <c r="G21" i="19"/>
  <c r="H21" i="19" s="1"/>
  <c r="G22" i="19"/>
  <c r="H22" i="19" s="1"/>
  <c r="G23" i="19"/>
  <c r="H23" i="19" s="1"/>
  <c r="G24" i="19"/>
  <c r="H24" i="19" s="1"/>
  <c r="G25" i="19"/>
  <c r="H25" i="19" s="1"/>
  <c r="G26" i="19"/>
  <c r="H26" i="19" s="1"/>
  <c r="G27" i="19"/>
  <c r="H27" i="19" s="1"/>
  <c r="G28" i="19"/>
  <c r="H28" i="19" s="1"/>
  <c r="G18" i="19"/>
  <c r="C14" i="19"/>
  <c r="A34" i="19"/>
  <c r="A33" i="19"/>
  <c r="B28" i="19"/>
  <c r="B19" i="19"/>
  <c r="B20" i="19"/>
  <c r="B21" i="19"/>
  <c r="B22" i="19"/>
  <c r="B23" i="19"/>
  <c r="B24" i="19"/>
  <c r="B25" i="19"/>
  <c r="B26" i="19"/>
  <c r="B27" i="19"/>
  <c r="B18" i="19"/>
  <c r="C19" i="19"/>
  <c r="C20" i="19"/>
  <c r="C21" i="19"/>
  <c r="C22" i="19"/>
  <c r="C23" i="19"/>
  <c r="C24" i="19"/>
  <c r="C25" i="19"/>
  <c r="C26" i="19"/>
  <c r="C27" i="19"/>
  <c r="C18" i="19"/>
  <c r="H29" i="19" l="1"/>
  <c r="H18" i="19"/>
  <c r="H17" i="19" s="1"/>
  <c r="C12" i="19"/>
  <c r="B29" i="19"/>
  <c r="C17" i="19"/>
  <c r="B17" i="19"/>
  <c r="C35" i="19"/>
  <c r="A28" i="1"/>
  <c r="A29" i="1" s="1"/>
  <c r="A30" i="1" s="1"/>
  <c r="A31" i="1" s="1"/>
  <c r="A32" i="1" s="1"/>
  <c r="A33" i="1" s="1"/>
  <c r="A34" i="1" s="1"/>
  <c r="A35" i="1" s="1"/>
  <c r="A36" i="1" s="1"/>
  <c r="A37" i="1" s="1"/>
  <c r="A38" i="1" s="1"/>
  <c r="A39" i="1" s="1"/>
  <c r="A40" i="1" s="1"/>
  <c r="A41" i="1" s="1"/>
  <c r="A42" i="1" s="1"/>
  <c r="A43" i="1" s="1"/>
  <c r="A44" i="1" s="1"/>
  <c r="B99" i="1" l="1"/>
  <c r="B35" i="19" l="1"/>
  <c r="C34" i="19"/>
  <c r="B34" i="19"/>
  <c r="C33" i="19"/>
  <c r="B33" i="19"/>
  <c r="C16" i="19"/>
  <c r="B16" i="19"/>
  <c r="C15" i="19"/>
  <c r="B15" i="19"/>
  <c r="B14" i="19"/>
  <c r="C13" i="19"/>
  <c r="B13" i="19"/>
  <c r="B12" i="19"/>
  <c r="A10" i="19"/>
  <c r="G33" i="19"/>
  <c r="G13" i="19"/>
  <c r="H13" i="19" s="1"/>
  <c r="H33" i="19" l="1"/>
  <c r="G12" i="19"/>
  <c r="G16" i="19"/>
  <c r="H16" i="19" s="1"/>
  <c r="G15" i="19"/>
  <c r="H15" i="19" s="1"/>
  <c r="G14" i="19"/>
  <c r="H14" i="19" s="1"/>
  <c r="H32" i="19" l="1"/>
  <c r="E10" i="26" s="1"/>
  <c r="H12" i="19"/>
  <c r="H11" i="19" s="1"/>
  <c r="H36" i="19" l="1"/>
  <c r="E9" i="26"/>
  <c r="B9" i="1"/>
  <c r="B131" i="1"/>
  <c r="B125" i="1"/>
  <c r="A11" i="1"/>
  <c r="A12" i="1" s="1"/>
  <c r="A13" i="1" s="1"/>
  <c r="A14" i="1" s="1"/>
  <c r="A15" i="1" s="1"/>
  <c r="A16" i="1" s="1"/>
  <c r="A17" i="1" s="1"/>
  <c r="A18" i="1" s="1"/>
  <c r="A19" i="1" s="1"/>
  <c r="A20" i="1" s="1"/>
  <c r="A21" i="1" s="1"/>
  <c r="A22" i="1" s="1"/>
  <c r="A23" i="1" s="1"/>
  <c r="A24" i="1" s="1"/>
  <c r="B97" i="1"/>
  <c r="B82" i="1"/>
  <c r="B66" i="1"/>
  <c r="B52" i="1"/>
  <c r="B45" i="1"/>
  <c r="B25" i="1"/>
  <c r="D16" i="26" l="1"/>
  <c r="E12" i="26"/>
  <c r="F132" i="1"/>
  <c r="F83" i="1" l="1"/>
  <c r="F126" i="1"/>
  <c r="F98" i="1"/>
  <c r="F74" i="1"/>
  <c r="F67" i="1"/>
  <c r="F46" i="1" l="1"/>
  <c r="F26" i="1"/>
  <c r="E53" i="1" l="1"/>
  <c r="E10" i="1"/>
  <c r="A155" i="1" l="1"/>
  <c r="A156" i="1" s="1"/>
</calcChain>
</file>

<file path=xl/sharedStrings.xml><?xml version="1.0" encoding="utf-8"?>
<sst xmlns="http://schemas.openxmlformats.org/spreadsheetml/2006/main" count="286" uniqueCount="251">
  <si>
    <t>ITEM</t>
  </si>
  <si>
    <t>EMR-###</t>
  </si>
  <si>
    <t>ESPECIFICACIONES OFERTADAS</t>
  </si>
  <si>
    <t>MARCA Y REFERENCIA</t>
  </si>
  <si>
    <t>CARACTERÍSTICAS TÉCNICAS 
QUE SE OFERTAN</t>
  </si>
  <si>
    <t>NÚMERO FOLIO</t>
  </si>
  <si>
    <t>Registre la marca y la referencia exacta que se oferta</t>
  </si>
  <si>
    <t>COMPAÑÍA PROPONENTE:</t>
  </si>
  <si>
    <t>DIRECCIÓN:</t>
  </si>
  <si>
    <t>TELÉFONO:</t>
  </si>
  <si>
    <t>CORREO ELECTRÓNICO:</t>
  </si>
  <si>
    <t>CUMPLE</t>
  </si>
  <si>
    <t>NO CUMPLE</t>
  </si>
  <si>
    <t>ANEXO TECNICO</t>
  </si>
  <si>
    <t>ESPEFICICACIONES MÍNIMAS REQUERIDAS</t>
  </si>
  <si>
    <t xml:space="preserve">COMPAÑÍA PROPONENTE: </t>
  </si>
  <si>
    <t>Nombre de la Hoja</t>
  </si>
  <si>
    <t>Descripción</t>
  </si>
  <si>
    <t>Diligenciar por parte del oferente</t>
  </si>
  <si>
    <t>SI</t>
  </si>
  <si>
    <t>Alta disponibilidad</t>
  </si>
  <si>
    <t>Cant</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</si>
  <si>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</si>
  <si>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</si>
  <si>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</si>
  <si>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</si>
  <si>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</si>
  <si>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</si>
  <si>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</si>
  <si>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</si>
  <si>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</si>
  <si>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</si>
  <si>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</si>
  <si>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</si>
  <si>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</si>
  <si>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</si>
  <si>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</si>
  <si>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Soportar  nivel raid distribuido  a nivel de disco de forma que los datos tengan el 100% de disponibilidad de la informacion. </t>
  </si>
  <si>
    <t>Capacidad Mínima Despues de Arreglos  y antes compresion, Deduplicación. y de cualquier  nivel de optimizacion 40 Tib</t>
  </si>
  <si>
    <t xml:space="preserve">El almacenamiento debe tener la funcionalidad de Compresión y Deduplicación en toda su capacidad </t>
  </si>
  <si>
    <t>Puerto Ethernet RJ 45 Administración.</t>
  </si>
  <si>
    <t>El almacenamiento debe brindar un nivel de visibilidad, de su entorno en un único panel</t>
  </si>
  <si>
    <t>El almacenamiento debe permitir Replicación SAN to SAN     ( Sincronico y asincronico)</t>
  </si>
  <si>
    <t xml:space="preserve">El almacenamiento ofrecido debe tener por lo menos 192 GB en cache. No se aceptan porciones de Flash </t>
  </si>
  <si>
    <t xml:space="preserve"> El Almacenamiento debe soportar Encripción</t>
  </si>
  <si>
    <t>Soportar replica por IP y FC</t>
  </si>
  <si>
    <t>Garantia Extendida 7*24*3 El contratista debera ofertar la garantia  extendida.7*24*3  ( es decir 7 dias, 24 horas por 3 años)</t>
  </si>
  <si>
    <t>Conectividad</t>
  </si>
  <si>
    <t>Conectividad LAN</t>
  </si>
  <si>
    <t>Conectividad SAN</t>
  </si>
  <si>
    <t>Min 24 Puertos de   16 Gb  o 32 Gb  cantidad (2)</t>
  </si>
  <si>
    <t>Se deben inlcuir el 100% de cables, fibras, transerivers necesarios.</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</si>
  <si>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</si>
  <si>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</si>
  <si>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</si>
  <si>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</si>
  <si>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</si>
  <si>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</si>
  <si>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</si>
  <si>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</si>
  <si>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</si>
  <si>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</si>
  <si>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</si>
  <si>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Capacidad Mínima Despues de Arreglos  y antes compresion, Deduplicación. y de cualquier  nivel de optimizacion 25  TiB.</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</si>
  <si>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</si>
  <si>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</si>
  <si>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</si>
  <si>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</si>
  <si>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</si>
  <si>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</si>
  <si>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</si>
  <si>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</si>
  <si>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</si>
  <si>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</si>
  <si>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</si>
  <si>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</si>
  <si>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</si>
  <si>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 xml:space="preserve">Minimo  8 TB  Discos   Tipo SSD </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</si>
  <si>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</si>
  <si>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</si>
  <si>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</si>
  <si>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</si>
  <si>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</si>
  <si>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</si>
  <si>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</si>
  <si>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La replicación se realizará de forma Asincronica y los periodos de replicacíon  serán definidos en la implementación</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</si>
  <si>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</si>
  <si>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</si>
  <si>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</si>
  <si>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</si>
  <si>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</si>
  <si>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</si>
  <si>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</si>
  <si>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</si>
  <si>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</si>
  <si>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</si>
  <si>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</si>
  <si>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</si>
  <si>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</si>
  <si>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</si>
  <si>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La oferta debera incluir Soporte y Garantia   7 * 24  * 4 durante 3 años de tipo procativo o equivalente  de todos los componentes de hardware y software entregados en este proceso.</t>
  </si>
  <si>
    <t>Doble Puerto Ethernet 10Gb para Replica a CRD.</t>
  </si>
  <si>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</si>
  <si>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</si>
  <si>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</si>
  <si>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</si>
  <si>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</si>
  <si>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</si>
  <si>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</si>
  <si>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</si>
  <si>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</si>
  <si>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</si>
  <si>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</si>
  <si>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</si>
  <si>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</si>
  <si>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</si>
  <si>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</si>
  <si>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</si>
  <si>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</si>
  <si>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</si>
  <si>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Soporte Procativo y Garantia  extendida  7*24  * 4   *  3 años  tipo ( Procativo ) o equivalente</t>
  </si>
  <si>
    <t>EMR-11</t>
  </si>
  <si>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( 5 personas )</t>
    </r>
  </si>
  <si>
    <t xml:space="preserve"> Licenciamiento Software y firmware de Servidores</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</si>
  <si>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</si>
  <si>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</si>
  <si>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</si>
  <si>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</si>
  <si>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</si>
  <si>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</si>
  <si>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</si>
  <si>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</si>
  <si>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</si>
  <si>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</si>
  <si>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</si>
  <si>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</si>
  <si>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</si>
  <si>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</si>
  <si>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</si>
  <si>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</si>
  <si>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</si>
  <si>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</si>
  <si>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</si>
  <si>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</si>
  <si>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</si>
  <si>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</si>
  <si>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</si>
  <si>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</si>
  <si>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ANEXO COSTOS PRODUCTOS Y SERVICIOS</t>
  </si>
  <si>
    <t>EMR-##</t>
  </si>
  <si>
    <t>DESCRIPCIÓN</t>
  </si>
  <si>
    <t>CANT</t>
  </si>
  <si>
    <t>COSTOS MENSUALES 
Contrato</t>
  </si>
  <si>
    <t>Vr. Unitario</t>
  </si>
  <si>
    <t xml:space="preserve">IVA
% </t>
  </si>
  <si>
    <t>IVA
Total</t>
  </si>
  <si>
    <t>Valor Total con IVA</t>
  </si>
  <si>
    <t>Pesos Colombianos, sin centavos</t>
  </si>
  <si>
    <t>Tipo</t>
  </si>
  <si>
    <t xml:space="preserve">TOTAL </t>
  </si>
  <si>
    <t>______________________________________________</t>
  </si>
  <si>
    <t>FIRMA REPRESENTANTE LEGAL</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</si>
  <si>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</si>
  <si>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</si>
  <si>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</si>
  <si>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</si>
  <si>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</si>
  <si>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</si>
  <si>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</si>
  <si>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</si>
  <si>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</si>
  <si>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</si>
  <si>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</si>
  <si>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</si>
  <si>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</si>
  <si>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UPS RACK</t>
  </si>
  <si>
    <t>?</t>
  </si>
  <si>
    <t>SISTEMA DE CONECTIVIDAD</t>
  </si>
  <si>
    <t>6.2</t>
  </si>
  <si>
    <t xml:space="preserve">No se acepta tecnlogia de discos rotacionales </t>
  </si>
  <si>
    <t xml:space="preserve">Sistema de Almacenamiento  Tipo All Flash y/o NVme de ultima Generacion. </t>
  </si>
  <si>
    <t>Instalacion y configracion debra serrealizda por el fabricante…..</t>
  </si>
  <si>
    <t>El fabricante deera personal experto.</t>
  </si>
  <si>
    <t xml:space="preserve">Directo del fabricante </t>
  </si>
  <si>
    <t>Licenciamiento,  ilimitado de toda la funcionalidad de software requerida esto son:  snapshots, deduplicacion, compresion, replicas locales y remotas y thin provisioning</t>
  </si>
  <si>
    <t>throughput minimo de 9 TB hora.</t>
  </si>
  <si>
    <t>Garantia y soporte  7 * 24  *  4  *  3 años  para toda la solucion</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</si>
  <si>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</si>
  <si>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</si>
  <si>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</si>
  <si>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</si>
  <si>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</si>
  <si>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</si>
  <si>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</si>
  <si>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</si>
  <si>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</si>
  <si>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</si>
  <si>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Minimo 6 TB de almacenamiento,  y con posibilidad de extenderse.</t>
  </si>
  <si>
    <t>Cantidad</t>
  </si>
  <si>
    <t>CONVOCATORIA PÚBLICA N° XXX - 2020</t>
  </si>
  <si>
    <t>Observaciones</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</si>
  <si>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</si>
  <si>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</si>
  <si>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Los sistemas a respaldar son los siguientes:  Sistema Productivo SAP ERP: con los siguientes componentes ( Servidor de base de datos - PRDINC2, Instancia Central PRDINC3, y los servidores de aplicación r ( Prdinc4, Prdinc5, Prdinc6).</t>
  </si>
  <si>
    <t>Están incluidas las capacitaciones formales de  sistema operativo, virtualización, almacenamiento y herramientas de backup,  para 5 personas.</t>
  </si>
  <si>
    <t>ARCHIVO EXCEL TECNICOSINVITACIONPUBLICA_Rt</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</si>
  <si>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</si>
  <si>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</si>
  <si>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El switch LAN debera cumplir con: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</si>
  <si>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</si>
  <si>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</si>
  <si>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 xml:space="preserve">Debido a que el INC require un sistema operativo que funcione para la plataforma actual y que este preparada para HANA, el sistema operativo debera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</si>
  <si>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</si>
  <si>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</si>
  <si>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</si>
  <si>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</si>
  <si>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</si>
  <si>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</si>
  <si>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</si>
  <si>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</si>
  <si>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</si>
  <si>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</si>
  <si>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</si>
  <si>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La garantia debera iniciar a correr desde la fecha de la entrega de los equipos.</t>
  </si>
  <si>
    <t xml:space="preserve">El servicio debera considerar switch capa 3  tipo LAN para replica desde el sistema de almacenamiento hacia el CRD. Con min 6 Ptos Activos y funcionales de min 10GB. Que se integre al sistema de almacenamiento a replicar sin inconvenientes. Y cumpla 100% con IPv6.  </t>
  </si>
  <si>
    <r>
      <t xml:space="preserve">Incluir 24  Cintas   </t>
    </r>
    <r>
      <rPr>
        <sz val="10"/>
        <rFont val="Verdana"/>
        <family val="2"/>
      </rPr>
      <t xml:space="preserve">LT07 M8 </t>
    </r>
    <r>
      <rPr>
        <sz val="10"/>
        <color theme="1"/>
        <rFont val="Verdana"/>
        <family val="2"/>
      </rPr>
      <t xml:space="preserve"> con label de codigo de barras</t>
    </r>
  </si>
  <si>
    <t>El servcicio de CRD incluido en la oferta duante  18  (dieciocho) meses.</t>
  </si>
  <si>
    <t>La implementación y puesta en funcionamiento de un centro alterno de recuperación  desastres CRD para el sistema productivo ERP / ISH MED de misión crítica SAP.</t>
  </si>
  <si>
    <t>100% Servicios de configuracion,  implementacion y puesta en funcionamiento.</t>
  </si>
  <si>
    <t>OTROS</t>
  </si>
  <si>
    <t>Rack Para la infraestrucutura</t>
  </si>
  <si>
    <t xml:space="preserve"> EQUIPOS PROCESAMIENTO (Nodos)</t>
  </si>
  <si>
    <t>Bienes y Servicios</t>
  </si>
  <si>
    <t>OTROS REQUERIMIENTOS</t>
  </si>
  <si>
    <t>Aclaracion: Se aclara que en esta hoja   deberan incluirse el 100% de los costos de la oferta de acuerdo al alcance descrito en toda la invitacion.</t>
  </si>
  <si>
    <t>Licenciamiento Sistema Operativo</t>
  </si>
  <si>
    <t>Licenciamiento Software y firmware de Servidores</t>
  </si>
  <si>
    <t xml:space="preserve">RESUMEN COSTOS </t>
  </si>
  <si>
    <t>COSTO TOTAL IVA INCLUIDO</t>
  </si>
  <si>
    <t>PORCENTAJE LIMITE</t>
  </si>
  <si>
    <t>SUBTOTAL</t>
  </si>
  <si>
    <t>TOTAL CONTRATO  INCLUIDO IVA</t>
  </si>
  <si>
    <t xml:space="preserve">NOTA: </t>
  </si>
  <si>
    <t>Si los valores de la columnas Costo Total Iva Incluido no estan en verde, es un indicador de que los valores tope estimados sobrepasan el presupuesto</t>
  </si>
  <si>
    <t>Costos</t>
  </si>
  <si>
    <t>Costos Unitarios</t>
  </si>
  <si>
    <t>Total Costos</t>
  </si>
  <si>
    <t>Costos Totales</t>
  </si>
  <si>
    <t>HARDWARE Y SOFTWARE</t>
  </si>
  <si>
    <t>INVITACION PUBLICA XXX - 2020</t>
  </si>
  <si>
    <t>SERVICIOS DE INSTALACION MIGRACION Y CAPACITACION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</si>
</sst>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164" formatCode="_(&quot;$&quot;\ * #,##0.00_);_(&quot;$&quot;\ * \(#,##0.00\);_(&quot;$&quot;\ * &quot;-&quot;??_);_(@_)"/>
    <numFmt numFmtId="165" formatCode="_ [$$-240A]\ * #,##0.00_ ;_ [$$-240A]\ * \-#,##0.00_ ;_ [$$-240A]\ * &quot;-&quot;??_ ;_ @_ "/>
    <numFmt numFmtId="166" formatCode="0.00000000000000%"/>
    <numFmt numFmtId="167" formatCode="_ [$$-240A]\ * #,##0.0000000000000000_ ;_ [$$-240A]\ * \-#,##0.0000000000000000_ ;_ [$$-240A]\ * &quot;-&quot;??_ ;_ @_ "/>
    <numFmt numFmtId="168" formatCode="_ [$$-240A]\ * #,##0_ ;_ [$$-240A]\ * \-#,##0_ ;_ [$$-240A]\ * &quot;-&quot;??_ ;_ @_ "/>
    <numFmt numFmtId="169" formatCode="&quot;$&quot;\ #,##0"/>
    <numFmt numFmtId="170" formatCode="_(&quot;$&quot;\ * #,##0_);_(&quot;$&quot;\ * \(#,##0\);_(&quot;$&quot;\ * &quot;-&quot;??_);_(@_)"/>
    <numFmt numFmtId="171" formatCode="_-&quot;$&quot;\ * #,##0.00_-;\-&quot;$&quot;\ * #,##0.00_-;_-&quot;$&quot;\ * &quot;-&quot;_-;_-@_-"/>
    <numFmt numFmtId="172" formatCode="0.0000000000000%"/>
  </numFmts>
  <fonts count="39"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u/>
      <sz val="10"/>
      <name val="Verdana"/>
      <family val="2"/>
    </font>
    <font>
      <sz val="9"/>
      <name val="Arial"/>
      <family val="2"/>
    </font>
    <font>
      <b/>
      <sz val="9"/>
      <color theme="0"/>
      <name val="Verdana"/>
      <family val="2"/>
    </font>
    <font>
      <b/>
      <sz val="8"/>
      <color theme="0"/>
      <name val="Verdana"/>
      <family val="2"/>
    </font>
    <font>
      <b/>
      <sz val="8"/>
      <color theme="1"/>
      <name val="Verdana"/>
      <family val="2"/>
    </font>
    <font>
      <b/>
      <sz val="11"/>
      <color rgb="FFFFFFFF"/>
      <name val="Arial"/>
      <family val="2"/>
    </font>
    <font>
      <b/>
      <sz val="11"/>
      <color rgb="FF000000"/>
      <name val="Arial"/>
      <family val="2"/>
    </font>
    <font>
      <sz val="11"/>
      <color rgb="FF000000"/>
      <name val="Arial"/>
      <family val="2"/>
    </font>
    <font>
      <sz val="11"/>
      <color rgb="FFFF0000"/>
      <name val="Calibri"/>
      <family val="2"/>
      <scheme val="minor"/>
    </font>
    <font>
      <sz val="10"/>
      <name val="Calibri"/>
      <family val="2"/>
      <scheme val="minor"/>
    </font>
    <font>
      <sz val="11"/>
      <name val="Calibri"/>
      <family val="2"/>
      <scheme val="minor"/>
    </font>
    <font>
      <sz val="9"/>
      <name val="Calibri"/>
      <family val="2"/>
      <scheme val="minor"/>
    </font>
    <font>
      <sz val="10"/>
      <color theme="1"/>
      <name val="Verdana"/>
      <family val="2"/>
    </font>
    <font>
      <b/>
      <sz val="10"/>
      <color theme="1"/>
      <name val="Verdana"/>
      <family val="2"/>
    </font>
    <font>
      <b/>
      <sz val="10"/>
      <color rgb="FFFF0000"/>
      <name val="Verdana"/>
      <family val="2"/>
    </font>
    <font>
      <b/>
      <sz val="11"/>
      <color theme="1"/>
      <name val="Calibri"/>
      <family val="2"/>
      <scheme val="minor"/>
    </font>
    <font>
      <b/>
      <sz val="1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sz val="8"/>
      <color theme="1"/>
      <name val="Verdana"/>
      <family val="2"/>
    </font>
    <font>
      <b/>
      <sz val="11"/>
      <color theme="0"/>
      <name val="Calibri"/>
      <family val="2"/>
      <scheme val="minor"/>
    </font>
    <font>
      <sz val="11"/>
      <color theme="0"/>
      <name val="Calibri"/>
      <family val="2"/>
      <scheme val="minor"/>
    </font>
    <font>
      <b/>
      <sz val="11"/>
      <color theme="0"/>
      <name val="Verdana"/>
      <family val="2"/>
    </font>
    <font>
      <b/>
      <sz val="11"/>
      <color theme="0"/>
      <name val="Arial"/>
      <family val="2"/>
    </font>
    <font>
      <b/>
      <sz val="10"/>
      <color theme="0"/>
      <name val="Arial"/>
      <family val="2"/>
    </font>
    <font>
      <u/>
      <sz val="10"/>
      <color theme="0"/>
      <name val="Verdana"/>
      <family val="2"/>
    </font>
    <font>
      <b/>
      <sz val="12"/>
      <color theme="0"/>
      <name val="Calibri"/>
      <family val="2"/>
      <scheme val="minor"/>
    </font>
    <font>
      <sz val="11"/>
      <color theme="0" tint="-0.34998626667073579"/>
      <name val="Calibri"/>
      <family val="2"/>
      <scheme val="minor"/>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00000"/>
        <bgColor indexed="64"/>
      </patternFill>
    </fill>
    <fill>
      <patternFill patternType="solid">
        <fgColor rgb="FFD9D9D9"/>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theme="2"/>
        <bgColor indexed="64"/>
      </patternFill>
    </fill>
  </fills>
  <borders count="5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double">
        <color indexed="64"/>
      </left>
      <right style="medium">
        <color rgb="FF808080"/>
      </right>
      <top/>
      <bottom/>
      <diagonal/>
    </border>
    <border>
      <left/>
      <right style="double">
        <color indexed="64"/>
      </right>
      <top/>
      <bottom/>
      <diagonal/>
    </border>
    <border>
      <left/>
      <right style="medium">
        <color rgb="FF808080"/>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19">
    <xf numFmtId="165" fontId="0" fillId="0" borderId="0"/>
    <xf numFmtId="165" fontId="1" fillId="0" borderId="0"/>
    <xf numFmtId="165" fontId="1" fillId="0" borderId="0" applyFont="0" applyFill="0" applyBorder="0" applyAlignment="0" applyProtection="0"/>
    <xf numFmtId="165" fontId="1" fillId="0" borderId="0"/>
    <xf numFmtId="165" fontId="9" fillId="0" borderId="0"/>
    <xf numFmtId="164" fontId="9" fillId="0" borderId="0" applyFont="0" applyFill="0" applyBorder="0" applyAlignment="0" applyProtection="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164"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2" fontId="9" fillId="0" borderId="0" applyFont="0" applyFill="0" applyBorder="0" applyAlignment="0" applyProtection="0"/>
  </cellStyleXfs>
  <cellXfs count="364">
    <xf numFmtId="165" fontId="0" fillId="0" borderId="0" xfId="0"/>
    <xf numFmtId="165" fontId="0" fillId="0" borderId="0" xfId="0"/>
    <xf numFmtId="165" fontId="11" fillId="6" borderId="0" xfId="0" applyFont="1" applyFill="1" applyProtection="1">
      <protection locked="0"/>
    </xf>
    <xf numFmtId="165" fontId="16" fillId="10" borderId="36" xfId="0" applyFont="1" applyFill="1" applyBorder="1" applyAlignment="1" applyProtection="1">
      <alignment vertical="center"/>
    </xf>
    <xf numFmtId="165" fontId="16" fillId="10" borderId="37" xfId="0" applyFont="1" applyFill="1" applyBorder="1" applyAlignment="1" applyProtection="1">
      <alignment horizontal="center" vertical="center"/>
    </xf>
    <xf numFmtId="165" fontId="16" fillId="10" borderId="38" xfId="0" applyFont="1" applyFill="1" applyBorder="1" applyAlignment="1" applyProtection="1">
      <alignment horizontal="center" vertical="center" wrapText="1"/>
    </xf>
    <xf numFmtId="165" fontId="16" fillId="0" borderId="36" xfId="0" applyFont="1" applyBorder="1" applyAlignment="1" applyProtection="1">
      <alignment vertical="center"/>
    </xf>
    <xf numFmtId="165" fontId="17" fillId="0" borderId="37" xfId="0" applyFont="1" applyBorder="1" applyAlignment="1" applyProtection="1">
      <alignment horizontal="center" vertical="center" wrapText="1"/>
    </xf>
    <xf numFmtId="165" fontId="17" fillId="0" borderId="38" xfId="0" applyFont="1" applyBorder="1" applyAlignment="1" applyProtection="1">
      <alignment horizontal="center" vertical="center"/>
    </xf>
    <xf numFmtId="165" fontId="8" fillId="9" borderId="16" xfId="0" applyFont="1" applyFill="1" applyBorder="1" applyAlignment="1" applyProtection="1">
      <alignment horizontal="center" vertical="center" wrapText="1"/>
    </xf>
    <xf numFmtId="0" fontId="7" fillId="6" borderId="16" xfId="0" applyNumberFormat="1" applyFont="1" applyFill="1" applyBorder="1" applyAlignment="1" applyProtection="1">
      <alignment vertical="center" wrapText="1"/>
    </xf>
    <xf numFmtId="1" fontId="7" fillId="6" borderId="16" xfId="0" applyNumberFormat="1" applyFont="1" applyFill="1" applyBorder="1" applyAlignment="1" applyProtection="1">
      <alignment horizontal="center" vertical="center" wrapText="1"/>
    </xf>
    <xf numFmtId="165" fontId="6" fillId="3" borderId="16" xfId="0" applyFont="1" applyFill="1" applyBorder="1" applyAlignment="1" applyProtection="1">
      <alignment horizontal="center" vertical="center" wrapText="1"/>
    </xf>
    <xf numFmtId="0" fontId="7" fillId="5" borderId="16" xfId="0" applyNumberFormat="1" applyFont="1" applyFill="1" applyBorder="1" applyAlignment="1" applyProtection="1">
      <alignment horizontal="center" vertical="center" wrapText="1"/>
    </xf>
    <xf numFmtId="165" fontId="22" fillId="0" borderId="16" xfId="0" applyFont="1" applyBorder="1" applyAlignment="1">
      <alignment vertical="center" wrapText="1"/>
    </xf>
    <xf numFmtId="165" fontId="22" fillId="0" borderId="16" xfId="0" applyFont="1" applyBorder="1" applyAlignment="1">
      <alignment horizontal="left" vertical="center" wrapText="1"/>
    </xf>
    <xf numFmtId="1" fontId="6" fillId="0" borderId="16" xfId="0" applyNumberFormat="1" applyFont="1" applyBorder="1" applyAlignment="1" applyProtection="1">
      <alignment horizontal="center" vertical="center" wrapText="1"/>
    </xf>
    <xf numFmtId="0" fontId="6" fillId="7" borderId="16" xfId="0" applyNumberFormat="1" applyFont="1" applyFill="1" applyBorder="1" applyAlignment="1" applyProtection="1">
      <alignment horizontal="center" vertical="center" wrapText="1"/>
      <protection locked="0"/>
    </xf>
    <xf numFmtId="0" fontId="6" fillId="7" borderId="16" xfId="0" applyNumberFormat="1" applyFont="1" applyFill="1" applyBorder="1" applyAlignment="1" applyProtection="1">
      <alignment vertical="center" wrapText="1"/>
      <protection locked="0"/>
    </xf>
    <xf numFmtId="0" fontId="6" fillId="5" borderId="16" xfId="0" applyNumberFormat="1" applyFont="1" applyFill="1" applyBorder="1" applyAlignment="1" applyProtection="1">
      <alignment horizontal="center" vertical="center" wrapText="1"/>
      <protection locked="0"/>
    </xf>
    <xf numFmtId="165" fontId="6" fillId="0" borderId="16" xfId="0" applyFont="1" applyBorder="1" applyAlignment="1">
      <alignment vertical="center" wrapText="1"/>
    </xf>
    <xf numFmtId="0" fontId="22" fillId="0" borderId="16" xfId="0" applyNumberFormat="1" applyFont="1" applyBorder="1" applyAlignment="1">
      <alignment horizontal="left" vertical="center"/>
    </xf>
    <xf numFmtId="165" fontId="6" fillId="6" borderId="16" xfId="0" applyFont="1" applyFill="1" applyBorder="1" applyAlignment="1">
      <alignment horizontal="left" vertical="center" wrapText="1"/>
    </xf>
    <xf numFmtId="0" fontId="22" fillId="6" borderId="16" xfId="0" applyNumberFormat="1" applyFont="1" applyFill="1" applyBorder="1" applyAlignment="1">
      <alignment vertical="center" wrapText="1"/>
    </xf>
    <xf numFmtId="165" fontId="23" fillId="5" borderId="16" xfId="0" applyFont="1" applyFill="1" applyBorder="1" applyAlignment="1">
      <alignment horizontal="center" vertical="center" wrapText="1"/>
    </xf>
    <xf numFmtId="0" fontId="6" fillId="12" borderId="16" xfId="0" applyNumberFormat="1" applyFont="1" applyFill="1" applyBorder="1" applyAlignment="1" applyProtection="1">
      <alignment horizontal="center" vertical="center" wrapText="1"/>
      <protection locked="0"/>
    </xf>
    <xf numFmtId="165" fontId="23" fillId="12" borderId="16" xfId="0" applyFont="1" applyFill="1" applyBorder="1" applyAlignment="1">
      <alignment horizontal="center" vertical="center" wrapText="1"/>
    </xf>
    <xf numFmtId="0" fontId="6" fillId="12" borderId="16" xfId="0" applyNumberFormat="1" applyFont="1" applyFill="1" applyBorder="1" applyAlignment="1" applyProtection="1">
      <alignment vertical="center" wrapText="1"/>
      <protection locked="0"/>
    </xf>
    <xf numFmtId="1" fontId="7" fillId="12" borderId="16" xfId="0" applyNumberFormat="1" applyFont="1" applyFill="1" applyBorder="1" applyAlignment="1" applyProtection="1">
      <alignment horizontal="center" vertical="center" wrapText="1"/>
    </xf>
    <xf numFmtId="165" fontId="22" fillId="12" borderId="16" xfId="0" applyFont="1" applyFill="1" applyBorder="1" applyAlignment="1">
      <alignment vertical="center" wrapText="1"/>
    </xf>
    <xf numFmtId="165" fontId="23" fillId="12" borderId="16" xfId="0" applyFont="1" applyFill="1" applyBorder="1" applyAlignment="1">
      <alignment vertical="center" wrapText="1"/>
    </xf>
    <xf numFmtId="0" fontId="7" fillId="12" borderId="16" xfId="0" applyNumberFormat="1" applyFont="1" applyFill="1" applyBorder="1" applyAlignment="1" applyProtection="1">
      <alignment horizontal="center" vertical="center" wrapText="1"/>
      <protection locked="0"/>
    </xf>
    <xf numFmtId="165" fontId="6" fillId="6" borderId="16" xfId="0" applyFont="1" applyFill="1" applyBorder="1" applyAlignment="1" applyProtection="1">
      <alignment wrapText="1"/>
      <protection locked="0"/>
    </xf>
    <xf numFmtId="165" fontId="6" fillId="3" borderId="16" xfId="0" applyFont="1" applyFill="1" applyBorder="1" applyAlignment="1" applyProtection="1">
      <alignment horizontal="left" vertical="center" wrapText="1"/>
    </xf>
    <xf numFmtId="1" fontId="8" fillId="9" borderId="16" xfId="0" applyNumberFormat="1" applyFont="1" applyFill="1" applyBorder="1" applyAlignment="1" applyProtection="1">
      <alignment horizontal="center" vertical="center" wrapText="1"/>
      <protection locked="0"/>
    </xf>
    <xf numFmtId="165" fontId="8" fillId="9" borderId="16" xfId="0" applyFont="1" applyFill="1" applyBorder="1" applyAlignment="1" applyProtection="1">
      <alignment vertical="center" wrapText="1"/>
    </xf>
    <xf numFmtId="0" fontId="8" fillId="9" borderId="16" xfId="0" applyNumberFormat="1" applyFont="1" applyFill="1" applyBorder="1" applyAlignment="1" applyProtection="1">
      <alignment horizontal="center" vertical="center" wrapText="1"/>
    </xf>
    <xf numFmtId="1" fontId="8" fillId="9" borderId="16" xfId="1" applyNumberFormat="1" applyFont="1" applyFill="1" applyBorder="1" applyAlignment="1" applyProtection="1">
      <alignment horizontal="center" vertical="center" wrapText="1"/>
    </xf>
    <xf numFmtId="1" fontId="7" fillId="12" borderId="16" xfId="1" applyNumberFormat="1" applyFont="1" applyFill="1" applyBorder="1" applyAlignment="1" applyProtection="1">
      <alignment horizontal="center" vertical="center" wrapText="1"/>
    </xf>
    <xf numFmtId="0" fontId="7" fillId="12" borderId="16" xfId="0" applyNumberFormat="1" applyFont="1" applyFill="1" applyBorder="1" applyAlignment="1" applyProtection="1">
      <alignment horizontal="left" vertical="center" wrapText="1"/>
    </xf>
    <xf numFmtId="165" fontId="7" fillId="8" borderId="16" xfId="1" applyFont="1" applyFill="1" applyBorder="1" applyAlignment="1" applyProtection="1">
      <alignment vertical="center" wrapText="1"/>
    </xf>
    <xf numFmtId="165" fontId="7" fillId="5" borderId="16" xfId="0" applyFont="1" applyFill="1" applyBorder="1" applyAlignment="1" applyProtection="1">
      <alignment horizontal="center" vertical="center" wrapText="1"/>
    </xf>
    <xf numFmtId="0" fontId="7" fillId="5" borderId="16" xfId="0" applyNumberFormat="1" applyFont="1" applyFill="1" applyBorder="1" applyAlignment="1" applyProtection="1">
      <alignment horizontal="left" vertical="center" wrapText="1"/>
    </xf>
    <xf numFmtId="0" fontId="6" fillId="6" borderId="16" xfId="0" applyNumberFormat="1" applyFont="1" applyFill="1" applyBorder="1" applyAlignment="1" applyProtection="1">
      <alignment vertical="center" wrapText="1"/>
    </xf>
    <xf numFmtId="0" fontId="6" fillId="7" borderId="16" xfId="0" applyNumberFormat="1" applyFont="1" applyFill="1" applyBorder="1" applyAlignment="1" applyProtection="1">
      <alignment horizontal="left" vertical="center" wrapText="1"/>
      <protection locked="0"/>
    </xf>
    <xf numFmtId="0" fontId="22" fillId="0" borderId="16" xfId="0" applyNumberFormat="1" applyFont="1" applyBorder="1" applyAlignment="1">
      <alignment vertical="center" wrapText="1"/>
    </xf>
    <xf numFmtId="165" fontId="6" fillId="6" borderId="16" xfId="0" applyFont="1" applyFill="1" applyBorder="1" applyAlignment="1">
      <alignment vertical="center" wrapText="1"/>
    </xf>
    <xf numFmtId="165" fontId="7" fillId="12" borderId="16" xfId="0" applyFont="1" applyFill="1" applyBorder="1" applyAlignment="1">
      <alignment vertical="center" wrapText="1"/>
    </xf>
    <xf numFmtId="0" fontId="6" fillId="12" borderId="16" xfId="0" applyNumberFormat="1" applyFont="1" applyFill="1" applyBorder="1" applyAlignment="1" applyProtection="1">
      <alignment horizontal="left" vertical="center" wrapText="1"/>
      <protection locked="0"/>
    </xf>
    <xf numFmtId="1" fontId="7" fillId="0" borderId="16" xfId="0" applyNumberFormat="1" applyFont="1" applyBorder="1" applyAlignment="1" applyProtection="1">
      <alignment horizontal="center" vertical="center" wrapText="1"/>
    </xf>
    <xf numFmtId="165" fontId="7" fillId="5" borderId="16" xfId="0" applyFont="1" applyFill="1" applyBorder="1" applyAlignment="1">
      <alignment vertical="center" wrapText="1"/>
    </xf>
    <xf numFmtId="165" fontId="7" fillId="5" borderId="16" xfId="0" applyNumberFormat="1" applyFont="1" applyFill="1" applyBorder="1" applyAlignment="1" applyProtection="1">
      <alignment horizontal="center" vertical="center" wrapText="1"/>
      <protection locked="0"/>
    </xf>
    <xf numFmtId="165" fontId="22" fillId="6" borderId="16" xfId="0" applyFont="1" applyFill="1" applyBorder="1" applyAlignment="1">
      <alignment horizontal="left" vertical="center" wrapText="1"/>
    </xf>
    <xf numFmtId="1" fontId="7" fillId="5" borderId="16" xfId="0" applyNumberFormat="1" applyFont="1" applyFill="1" applyBorder="1" applyAlignment="1" applyProtection="1">
      <alignment horizontal="center" vertical="center" wrapText="1"/>
    </xf>
    <xf numFmtId="0" fontId="22" fillId="0" borderId="16" xfId="0" applyNumberFormat="1" applyFont="1" applyBorder="1" applyAlignment="1">
      <alignment horizontal="left" vertical="center" wrapText="1"/>
    </xf>
    <xf numFmtId="0" fontId="23" fillId="12" borderId="16" xfId="0" applyNumberFormat="1" applyFont="1" applyFill="1" applyBorder="1" applyAlignment="1">
      <alignment horizontal="left" vertical="center" wrapText="1"/>
    </xf>
    <xf numFmtId="0" fontId="7" fillId="5" borderId="16" xfId="0" applyNumberFormat="1" applyFont="1" applyFill="1" applyBorder="1" applyAlignment="1" applyProtection="1">
      <alignment horizontal="center" vertical="center" wrapText="1"/>
      <protection locked="0"/>
    </xf>
    <xf numFmtId="0" fontId="22" fillId="6" borderId="16" xfId="0" applyNumberFormat="1" applyFont="1" applyFill="1" applyBorder="1" applyAlignment="1">
      <alignment horizontal="left" vertical="center" wrapText="1"/>
    </xf>
    <xf numFmtId="0" fontId="22" fillId="12" borderId="16" xfId="0" applyNumberFormat="1" applyFont="1" applyFill="1" applyBorder="1" applyAlignment="1">
      <alignment horizontal="left" vertical="center" wrapText="1"/>
    </xf>
    <xf numFmtId="0" fontId="7" fillId="11" borderId="16" xfId="0" applyNumberFormat="1" applyFont="1" applyFill="1" applyBorder="1" applyAlignment="1" applyProtection="1">
      <alignment horizontal="center" vertical="center" wrapText="1"/>
      <protection locked="0"/>
    </xf>
    <xf numFmtId="0" fontId="23" fillId="12" borderId="16" xfId="0" applyNumberFormat="1" applyFont="1" applyFill="1" applyBorder="1" applyAlignment="1">
      <alignment horizontal="center" vertical="center" wrapText="1"/>
    </xf>
    <xf numFmtId="165" fontId="6" fillId="3" borderId="16" xfId="0" applyFont="1" applyFill="1" applyBorder="1" applyAlignment="1" applyProtection="1">
      <alignment vertical="center" wrapText="1"/>
    </xf>
    <xf numFmtId="1" fontId="6" fillId="3" borderId="16" xfId="0" applyNumberFormat="1" applyFont="1" applyFill="1" applyBorder="1" applyAlignment="1" applyProtection="1">
      <alignment horizontal="center" vertical="center" wrapText="1"/>
    </xf>
    <xf numFmtId="0" fontId="6" fillId="3" borderId="16" xfId="0" applyNumberFormat="1" applyFont="1" applyFill="1" applyBorder="1" applyAlignment="1" applyProtection="1">
      <alignment horizontal="left" vertical="center" wrapText="1"/>
    </xf>
    <xf numFmtId="166" fontId="11" fillId="0" borderId="0" xfId="16" applyNumberFormat="1" applyFont="1" applyFill="1" applyProtection="1"/>
    <xf numFmtId="166" fontId="21" fillId="0" borderId="0" xfId="16" applyNumberFormat="1" applyFont="1" applyFill="1" applyProtection="1"/>
    <xf numFmtId="168" fontId="8" fillId="9" borderId="16" xfId="2" applyNumberFormat="1" applyFont="1" applyFill="1" applyBorder="1" applyAlignment="1" applyProtection="1">
      <alignment horizontal="center" vertical="center" wrapText="1"/>
    </xf>
    <xf numFmtId="168" fontId="5" fillId="8" borderId="0" xfId="2" applyNumberFormat="1" applyFont="1" applyFill="1" applyBorder="1" applyAlignment="1" applyProtection="1">
      <alignment horizontal="center" vertical="center" wrapText="1"/>
    </xf>
    <xf numFmtId="166" fontId="19" fillId="0" borderId="0" xfId="16" applyNumberFormat="1" applyFont="1" applyFill="1" applyProtection="1"/>
    <xf numFmtId="168" fontId="5" fillId="8" borderId="16" xfId="2" applyNumberFormat="1" applyFont="1" applyFill="1" applyBorder="1" applyAlignment="1" applyProtection="1">
      <alignment horizontal="center" vertical="center" wrapText="1"/>
    </xf>
    <xf numFmtId="168" fontId="2" fillId="0" borderId="16" xfId="2" applyNumberFormat="1" applyFont="1" applyFill="1" applyBorder="1" applyAlignment="1" applyProtection="1">
      <alignment horizontal="center" vertical="center" wrapText="1"/>
      <protection locked="0"/>
    </xf>
    <xf numFmtId="9" fontId="2" fillId="0" borderId="16" xfId="16" applyFont="1" applyFill="1" applyBorder="1" applyAlignment="1" applyProtection="1">
      <alignment horizontal="center" vertical="center" wrapText="1"/>
      <protection locked="0"/>
    </xf>
    <xf numFmtId="166" fontId="20" fillId="0" borderId="0" xfId="16" applyNumberFormat="1" applyFont="1" applyFill="1" applyProtection="1"/>
    <xf numFmtId="0" fontId="0" fillId="3" borderId="0" xfId="0" applyNumberFormat="1" applyFill="1"/>
    <xf numFmtId="0" fontId="0" fillId="6" borderId="0" xfId="0" applyNumberFormat="1" applyFill="1"/>
    <xf numFmtId="0" fontId="6" fillId="5" borderId="16" xfId="0" applyNumberFormat="1" applyFont="1" applyFill="1" applyBorder="1" applyAlignment="1">
      <alignment horizontal="left" vertical="center" wrapText="1"/>
    </xf>
    <xf numFmtId="1" fontId="8" fillId="9" borderId="16" xfId="0" applyNumberFormat="1" applyFont="1" applyFill="1" applyBorder="1" applyAlignment="1" applyProtection="1">
      <alignment horizontal="center" vertical="center" wrapText="1"/>
    </xf>
    <xf numFmtId="1" fontId="7" fillId="8" borderId="16" xfId="1" applyNumberFormat="1" applyFont="1" applyFill="1" applyBorder="1" applyAlignment="1" applyProtection="1">
      <alignment horizontal="center" vertical="center" wrapText="1"/>
    </xf>
    <xf numFmtId="1" fontId="24" fillId="12" borderId="16" xfId="0" applyNumberFormat="1" applyFont="1" applyFill="1" applyBorder="1" applyAlignment="1">
      <alignment vertical="top" wrapText="1"/>
    </xf>
    <xf numFmtId="1" fontId="22" fillId="0" borderId="16" xfId="0" applyNumberFormat="1" applyFont="1" applyBorder="1" applyAlignment="1">
      <alignment vertical="top" wrapText="1"/>
    </xf>
    <xf numFmtId="1" fontId="22" fillId="6" borderId="16" xfId="0" applyNumberFormat="1" applyFont="1" applyFill="1" applyBorder="1" applyAlignment="1">
      <alignment vertical="top" wrapText="1"/>
    </xf>
    <xf numFmtId="1" fontId="23" fillId="12" borderId="16" xfId="0" applyNumberFormat="1" applyFont="1" applyFill="1" applyBorder="1" applyAlignment="1">
      <alignment vertical="top" wrapText="1"/>
    </xf>
    <xf numFmtId="1" fontId="22" fillId="12" borderId="16" xfId="0" applyNumberFormat="1" applyFont="1" applyFill="1" applyBorder="1" applyAlignment="1">
      <alignment vertical="top" wrapText="1"/>
    </xf>
    <xf numFmtId="1" fontId="22" fillId="0" borderId="16" xfId="0" applyNumberFormat="1" applyFont="1" applyBorder="1" applyAlignment="1">
      <alignment wrapText="1"/>
    </xf>
    <xf numFmtId="1" fontId="22" fillId="6" borderId="16" xfId="0" applyNumberFormat="1" applyFont="1" applyFill="1" applyBorder="1" applyAlignment="1">
      <alignment wrapText="1"/>
    </xf>
    <xf numFmtId="1" fontId="22" fillId="0" borderId="16" xfId="0" applyNumberFormat="1" applyFont="1" applyBorder="1" applyAlignment="1">
      <alignment horizontal="left" wrapText="1"/>
    </xf>
    <xf numFmtId="1" fontId="23" fillId="12" borderId="16" xfId="0" applyNumberFormat="1" applyFont="1" applyFill="1" applyBorder="1" applyAlignment="1">
      <alignment horizontal="left" wrapText="1"/>
    </xf>
    <xf numFmtId="1" fontId="22" fillId="0" borderId="16" xfId="0" applyNumberFormat="1" applyFont="1" applyBorder="1" applyAlignment="1">
      <alignment horizontal="left" vertical="center" wrapText="1"/>
    </xf>
    <xf numFmtId="1" fontId="23" fillId="12" borderId="16" xfId="0" applyNumberFormat="1" applyFont="1" applyFill="1" applyBorder="1" applyAlignment="1">
      <alignment horizontal="left" vertical="center" wrapText="1"/>
    </xf>
    <xf numFmtId="1" fontId="22" fillId="12" borderId="16" xfId="0" applyNumberFormat="1" applyFont="1" applyFill="1" applyBorder="1" applyAlignment="1">
      <alignment horizontal="left" wrapText="1"/>
    </xf>
    <xf numFmtId="1" fontId="22" fillId="0" borderId="16" xfId="0" applyNumberFormat="1" applyFont="1" applyBorder="1" applyAlignment="1">
      <alignment vertical="center" wrapText="1"/>
    </xf>
    <xf numFmtId="1" fontId="22" fillId="12" borderId="16" xfId="0" applyNumberFormat="1" applyFont="1" applyFill="1" applyBorder="1" applyAlignment="1">
      <alignment horizontal="left" vertical="center" wrapText="1"/>
    </xf>
    <xf numFmtId="1" fontId="23" fillId="12" borderId="16" xfId="0" applyNumberFormat="1" applyFont="1" applyFill="1" applyBorder="1" applyAlignment="1">
      <alignment horizontal="center" vertical="center" wrapText="1"/>
    </xf>
    <xf numFmtId="1" fontId="7" fillId="5" borderId="16" xfId="0" applyNumberFormat="1" applyFont="1" applyFill="1" applyBorder="1" applyAlignment="1">
      <alignment horizontal="center" vertical="top" wrapText="1"/>
    </xf>
    <xf numFmtId="1" fontId="23" fillId="5" borderId="16" xfId="0" applyNumberFormat="1" applyFont="1" applyFill="1" applyBorder="1" applyAlignment="1">
      <alignment horizontal="center" vertical="top" wrapText="1"/>
    </xf>
    <xf numFmtId="1" fontId="7" fillId="5" borderId="16" xfId="0" applyNumberFormat="1" applyFont="1" applyFill="1" applyBorder="1" applyAlignment="1">
      <alignment horizontal="center" wrapText="1"/>
    </xf>
    <xf numFmtId="1" fontId="23" fillId="5" borderId="16" xfId="0" applyNumberFormat="1" applyFont="1" applyFill="1" applyBorder="1" applyAlignment="1">
      <alignment horizontal="center" vertical="center" wrapText="1"/>
    </xf>
    <xf numFmtId="1" fontId="23" fillId="5" borderId="16" xfId="0" applyNumberFormat="1" applyFont="1" applyFill="1" applyBorder="1" applyAlignment="1">
      <alignment horizontal="center" wrapText="1"/>
    </xf>
    <xf numFmtId="1" fontId="23" fillId="0" borderId="16" xfId="0" applyNumberFormat="1" applyFont="1" applyBorder="1" applyAlignment="1">
      <alignment horizontal="center" wrapText="1"/>
    </xf>
    <xf numFmtId="0" fontId="23" fillId="5" borderId="16" xfId="0" applyNumberFormat="1" applyFont="1" applyFill="1" applyBorder="1" applyAlignment="1">
      <alignment horizontal="center" vertical="center" wrapText="1"/>
    </xf>
    <xf numFmtId="0" fontId="23" fillId="5" borderId="16" xfId="0" applyNumberFormat="1" applyFont="1" applyFill="1" applyBorder="1" applyAlignment="1">
      <alignment vertical="center" wrapText="1"/>
    </xf>
    <xf numFmtId="165" fontId="22" fillId="0" borderId="16" xfId="0" applyFont="1" applyBorder="1" applyAlignment="1">
      <alignment horizontal="center" vertical="center" wrapText="1"/>
    </xf>
    <xf numFmtId="165" fontId="7" fillId="2" borderId="16" xfId="0" applyFont="1" applyFill="1" applyBorder="1" applyAlignment="1">
      <alignment horizontal="center" vertical="center" wrapText="1"/>
    </xf>
    <xf numFmtId="165" fontId="8" fillId="9" borderId="16" xfId="0" applyFont="1" applyFill="1" applyBorder="1" applyAlignment="1" applyProtection="1">
      <alignment horizontal="center" vertical="center" wrapText="1"/>
    </xf>
    <xf numFmtId="0" fontId="7" fillId="5" borderId="16" xfId="0" applyNumberFormat="1" applyFont="1" applyFill="1" applyBorder="1" applyAlignment="1" applyProtection="1">
      <alignment horizontal="center" vertical="center" wrapText="1"/>
    </xf>
    <xf numFmtId="0" fontId="22" fillId="0" borderId="16" xfId="0" applyNumberFormat="1" applyFont="1" applyBorder="1" applyAlignment="1">
      <alignment horizontal="left" vertical="center" wrapText="1"/>
    </xf>
    <xf numFmtId="165" fontId="22" fillId="6" borderId="16" xfId="0" applyFont="1" applyFill="1" applyBorder="1" applyAlignment="1">
      <alignment vertical="center" wrapText="1"/>
    </xf>
    <xf numFmtId="0" fontId="6" fillId="0" borderId="16" xfId="0" applyNumberFormat="1" applyFont="1" applyBorder="1" applyAlignment="1">
      <alignment vertical="center" wrapText="1"/>
    </xf>
    <xf numFmtId="165" fontId="27" fillId="16" borderId="16" xfId="0" applyFont="1" applyFill="1" applyBorder="1" applyAlignment="1">
      <alignment horizontal="center" vertical="center" wrapText="1"/>
    </xf>
    <xf numFmtId="165" fontId="29" fillId="0" borderId="16" xfId="0" applyFont="1" applyBorder="1" applyAlignment="1">
      <alignment horizontal="left" vertical="center"/>
    </xf>
    <xf numFmtId="165" fontId="28" fillId="0" borderId="16" xfId="0" applyFont="1" applyBorder="1" applyAlignment="1">
      <alignment horizontal="left" vertical="center"/>
    </xf>
    <xf numFmtId="165" fontId="27" fillId="0" borderId="16" xfId="0" applyFont="1" applyBorder="1" applyAlignment="1">
      <alignment vertical="center" wrapText="1"/>
    </xf>
    <xf numFmtId="165" fontId="27" fillId="0" borderId="16" xfId="0" applyFont="1" applyBorder="1" applyAlignment="1">
      <alignment horizontal="center" vertical="center" wrapText="1"/>
    </xf>
    <xf numFmtId="0" fontId="28" fillId="0" borderId="16" xfId="0" applyNumberFormat="1" applyFont="1" applyBorder="1" applyAlignment="1">
      <alignment horizontal="center" vertical="center"/>
    </xf>
    <xf numFmtId="0" fontId="20" fillId="0" borderId="16" xfId="0" applyNumberFormat="1" applyFont="1" applyBorder="1" applyAlignment="1">
      <alignment horizontal="center" vertical="center" wrapText="1"/>
    </xf>
    <xf numFmtId="0" fontId="27" fillId="0" borderId="16" xfId="0" applyNumberFormat="1" applyFont="1" applyBorder="1" applyAlignment="1">
      <alignment vertical="center" wrapText="1"/>
    </xf>
    <xf numFmtId="0" fontId="27" fillId="0" borderId="16" xfId="0" applyNumberFormat="1" applyFont="1" applyBorder="1" applyAlignment="1">
      <alignment horizontal="center" vertical="center" wrapText="1"/>
    </xf>
    <xf numFmtId="165" fontId="27" fillId="16" borderId="14" xfId="0" applyFont="1" applyFill="1" applyBorder="1" applyAlignment="1">
      <alignment horizontal="center" vertical="center" wrapText="1"/>
    </xf>
    <xf numFmtId="0" fontId="28" fillId="0" borderId="16" xfId="0" applyNumberFormat="1" applyFont="1" applyBorder="1" applyAlignment="1">
      <alignment horizontal="center"/>
    </xf>
    <xf numFmtId="0" fontId="28" fillId="0" borderId="16" xfId="0" applyNumberFormat="1" applyFont="1" applyFill="1" applyBorder="1" applyAlignment="1">
      <alignment horizontal="center" vertical="center"/>
    </xf>
    <xf numFmtId="165" fontId="0" fillId="0" borderId="16" xfId="0" applyBorder="1"/>
    <xf numFmtId="0" fontId="0" fillId="0" borderId="16" xfId="0" applyNumberFormat="1" applyBorder="1" applyAlignment="1">
      <alignment horizontal="center"/>
    </xf>
    <xf numFmtId="0" fontId="0" fillId="0" borderId="16" xfId="0" applyNumberFormat="1" applyFill="1" applyBorder="1" applyAlignment="1">
      <alignment horizontal="center"/>
    </xf>
    <xf numFmtId="165" fontId="25" fillId="0" borderId="16" xfId="0" applyFont="1" applyBorder="1"/>
    <xf numFmtId="0" fontId="7" fillId="5" borderId="16" xfId="0" applyNumberFormat="1" applyFont="1" applyFill="1" applyBorder="1" applyAlignment="1" applyProtection="1">
      <alignment vertical="center" wrapText="1"/>
    </xf>
    <xf numFmtId="165" fontId="8" fillId="9" borderId="16" xfId="2" applyFont="1" applyFill="1" applyBorder="1" applyAlignment="1" applyProtection="1">
      <alignment horizontal="center" vertical="center" wrapText="1"/>
    </xf>
    <xf numFmtId="168" fontId="2" fillId="17" borderId="0" xfId="2" applyNumberFormat="1" applyFont="1" applyFill="1" applyBorder="1" applyAlignment="1" applyProtection="1">
      <alignment horizontal="center" vertical="center" wrapText="1"/>
    </xf>
    <xf numFmtId="168" fontId="5" fillId="13" borderId="0" xfId="2" applyNumberFormat="1" applyFont="1" applyFill="1" applyBorder="1" applyAlignment="1" applyProtection="1">
      <alignment horizontal="center" vertical="center" wrapText="1"/>
    </xf>
    <xf numFmtId="1" fontId="2" fillId="0" borderId="16" xfId="0" applyNumberFormat="1" applyFont="1" applyBorder="1" applyAlignment="1" applyProtection="1">
      <alignment horizontal="center" vertical="center" wrapText="1"/>
    </xf>
    <xf numFmtId="168" fontId="2" fillId="0" borderId="47" xfId="2" applyNumberFormat="1" applyFont="1" applyFill="1" applyBorder="1" applyAlignment="1" applyProtection="1">
      <alignment horizontal="center" vertical="center" wrapText="1"/>
    </xf>
    <xf numFmtId="1" fontId="6" fillId="6" borderId="16" xfId="0" applyNumberFormat="1" applyFont="1" applyFill="1" applyBorder="1" applyAlignment="1" applyProtection="1">
      <alignment horizontal="center" vertical="center" wrapText="1"/>
    </xf>
    <xf numFmtId="165" fontId="6" fillId="6" borderId="16" xfId="0" applyFont="1" applyFill="1" applyBorder="1" applyAlignment="1" applyProtection="1">
      <alignment vertical="center" wrapText="1"/>
    </xf>
    <xf numFmtId="0" fontId="6" fillId="6" borderId="16" xfId="0" applyNumberFormat="1" applyFont="1" applyFill="1" applyBorder="1" applyAlignment="1" applyProtection="1">
      <alignment horizontal="left" vertical="center" wrapText="1"/>
    </xf>
    <xf numFmtId="165" fontId="6" fillId="6" borderId="16" xfId="0" applyFont="1" applyFill="1" applyBorder="1" applyAlignment="1" applyProtection="1">
      <alignment horizontal="center" vertical="center" wrapText="1"/>
    </xf>
    <xf numFmtId="165" fontId="6" fillId="6" borderId="16" xfId="0" applyFont="1" applyFill="1" applyBorder="1" applyAlignment="1" applyProtection="1">
      <alignment horizontal="left" vertical="center" wrapText="1"/>
    </xf>
    <xf numFmtId="168" fontId="2" fillId="5" borderId="16" xfId="2" applyNumberFormat="1" applyFont="1" applyFill="1" applyBorder="1" applyAlignment="1" applyProtection="1">
      <alignment horizontal="center" vertical="center" wrapText="1"/>
      <protection locked="0"/>
    </xf>
    <xf numFmtId="9" fontId="2" fillId="5" borderId="16" xfId="16" applyFont="1" applyFill="1" applyBorder="1" applyAlignment="1" applyProtection="1">
      <alignment horizontal="center" vertical="center" wrapText="1"/>
      <protection locked="0"/>
    </xf>
    <xf numFmtId="168" fontId="2" fillId="5" borderId="16" xfId="2" applyNumberFormat="1"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wrapText="1"/>
    </xf>
    <xf numFmtId="42" fontId="8" fillId="9" borderId="16" xfId="2" applyNumberFormat="1" applyFont="1" applyFill="1" applyBorder="1" applyAlignment="1" applyProtection="1">
      <alignment horizontal="center" vertical="center" wrapText="1"/>
    </xf>
    <xf numFmtId="42" fontId="5" fillId="8" borderId="16" xfId="2" applyNumberFormat="1" applyFont="1" applyFill="1" applyBorder="1" applyAlignment="1" applyProtection="1">
      <alignment horizontal="center" vertical="center" wrapText="1"/>
    </xf>
    <xf numFmtId="42" fontId="2" fillId="5" borderId="16" xfId="2" applyNumberFormat="1" applyFont="1" applyFill="1" applyBorder="1" applyAlignment="1" applyProtection="1">
      <alignment horizontal="center" vertical="center" wrapText="1"/>
    </xf>
    <xf numFmtId="42" fontId="2" fillId="6" borderId="16" xfId="2" applyNumberFormat="1" applyFont="1" applyFill="1" applyBorder="1" applyAlignment="1" applyProtection="1">
      <alignment horizontal="center" vertical="center" wrapText="1"/>
    </xf>
    <xf numFmtId="168" fontId="2" fillId="6" borderId="16" xfId="2" applyNumberFormat="1" applyFont="1" applyFill="1" applyBorder="1" applyAlignment="1" applyProtection="1">
      <alignment horizontal="center" vertical="center" wrapText="1"/>
    </xf>
    <xf numFmtId="168" fontId="4" fillId="5" borderId="16" xfId="2" applyNumberFormat="1" applyFont="1" applyFill="1" applyBorder="1" applyAlignment="1" applyProtection="1">
      <alignment horizontal="center" vertical="center" wrapText="1"/>
      <protection locked="0"/>
    </xf>
    <xf numFmtId="9" fontId="4" fillId="5" borderId="16" xfId="16" applyFont="1" applyFill="1" applyBorder="1" applyAlignment="1" applyProtection="1">
      <alignment horizontal="center" vertical="center" wrapText="1"/>
      <protection locked="0"/>
    </xf>
    <xf numFmtId="42" fontId="4" fillId="5" borderId="16" xfId="2" applyNumberFormat="1" applyFont="1" applyFill="1" applyBorder="1" applyAlignment="1" applyProtection="1">
      <alignment horizontal="center" vertical="center" wrapText="1"/>
    </xf>
    <xf numFmtId="168" fontId="4" fillId="5" borderId="16" xfId="2" applyNumberFormat="1" applyFont="1" applyFill="1" applyBorder="1" applyAlignment="1" applyProtection="1">
      <alignment horizontal="center" vertical="center" wrapText="1"/>
    </xf>
    <xf numFmtId="42" fontId="4" fillId="8" borderId="16" xfId="2" applyNumberFormat="1" applyFont="1" applyFill="1" applyBorder="1" applyAlignment="1" applyProtection="1">
      <alignment horizontal="center" vertical="center" wrapText="1"/>
    </xf>
    <xf numFmtId="168" fontId="4" fillId="8" borderId="16" xfId="2" applyNumberFormat="1" applyFont="1" applyFill="1" applyBorder="1" applyAlignment="1" applyProtection="1">
      <alignment horizontal="center" vertical="center" wrapText="1"/>
    </xf>
    <xf numFmtId="165" fontId="3" fillId="6" borderId="27" xfId="0" applyFont="1" applyFill="1" applyBorder="1"/>
    <xf numFmtId="165" fontId="33" fillId="6" borderId="27" xfId="0" applyFont="1" applyFill="1" applyBorder="1"/>
    <xf numFmtId="165" fontId="3" fillId="6" borderId="0" xfId="0" applyFont="1" applyFill="1"/>
    <xf numFmtId="165" fontId="33" fillId="6" borderId="0" xfId="0" applyFont="1" applyFill="1"/>
    <xf numFmtId="165" fontId="32" fillId="6" borderId="0" xfId="0" applyFont="1" applyFill="1"/>
    <xf numFmtId="165" fontId="35" fillId="6" borderId="0" xfId="0" applyFont="1" applyFill="1" applyAlignment="1">
      <alignment vertical="center" wrapText="1"/>
    </xf>
    <xf numFmtId="0" fontId="13" fillId="9" borderId="24" xfId="1" applyNumberFormat="1" applyFont="1" applyFill="1" applyBorder="1" applyAlignment="1">
      <alignment horizontal="center" vertical="center" wrapText="1"/>
    </xf>
    <xf numFmtId="170" fontId="13" fillId="9" borderId="25" xfId="5" applyNumberFormat="1" applyFont="1" applyFill="1" applyBorder="1" applyAlignment="1" applyProtection="1">
      <alignment horizontal="center" vertical="center" wrapText="1"/>
    </xf>
    <xf numFmtId="1" fontId="7" fillId="3" borderId="13" xfId="1" applyNumberFormat="1" applyFont="1" applyFill="1" applyBorder="1" applyAlignment="1">
      <alignment horizontal="center" vertical="center" wrapText="1"/>
    </xf>
    <xf numFmtId="168" fontId="8" fillId="9" borderId="19" xfId="2" applyNumberFormat="1" applyFont="1" applyFill="1" applyBorder="1" applyAlignment="1" applyProtection="1">
      <alignment horizontal="center" vertical="center" wrapText="1"/>
    </xf>
    <xf numFmtId="10" fontId="23" fillId="0" borderId="22" xfId="16" applyNumberFormat="1" applyFont="1" applyFill="1" applyBorder="1" applyAlignment="1" applyProtection="1">
      <alignment horizontal="center" vertical="center" wrapText="1"/>
    </xf>
    <xf numFmtId="10" fontId="32" fillId="6" borderId="0" xfId="0" applyNumberFormat="1" applyFont="1" applyFill="1"/>
    <xf numFmtId="10" fontId="23" fillId="0" borderId="19" xfId="16" applyNumberFormat="1" applyFont="1" applyFill="1" applyBorder="1" applyAlignment="1" applyProtection="1">
      <alignment horizontal="center" vertical="center" wrapText="1"/>
    </xf>
    <xf numFmtId="0" fontId="5" fillId="9" borderId="24" xfId="1" applyNumberFormat="1" applyFont="1" applyFill="1" applyBorder="1" applyAlignment="1">
      <alignment horizontal="left" vertical="center" wrapText="1"/>
    </xf>
    <xf numFmtId="9" fontId="8" fillId="9" borderId="25" xfId="16" applyFont="1" applyFill="1" applyBorder="1" applyAlignment="1" applyProtection="1">
      <alignment horizontal="center" vertical="center" wrapText="1"/>
    </xf>
    <xf numFmtId="0" fontId="0" fillId="3" borderId="21" xfId="0" applyNumberFormat="1" applyFill="1" applyBorder="1"/>
    <xf numFmtId="165" fontId="0" fillId="3" borderId="0" xfId="0" applyFill="1"/>
    <xf numFmtId="0" fontId="32" fillId="3" borderId="0" xfId="0" applyNumberFormat="1" applyFont="1" applyFill="1"/>
    <xf numFmtId="168" fontId="8" fillId="9" borderId="1" xfId="1" applyNumberFormat="1" applyFont="1" applyFill="1" applyBorder="1" applyAlignment="1">
      <alignment horizontal="center" vertical="center" wrapText="1"/>
    </xf>
    <xf numFmtId="42" fontId="32" fillId="3" borderId="0" xfId="0" applyNumberFormat="1" applyFont="1" applyFill="1"/>
    <xf numFmtId="165" fontId="32" fillId="0" borderId="0" xfId="0" applyFont="1"/>
    <xf numFmtId="0" fontId="32" fillId="0" borderId="0" xfId="0" applyNumberFormat="1" applyFont="1"/>
    <xf numFmtId="165" fontId="36" fillId="6" borderId="0" xfId="0" applyFont="1" applyFill="1" applyAlignment="1">
      <alignment vertical="center" wrapText="1"/>
    </xf>
    <xf numFmtId="0" fontId="32" fillId="6" borderId="0" xfId="0" applyNumberFormat="1" applyFont="1" applyFill="1"/>
    <xf numFmtId="165" fontId="0" fillId="6" borderId="0" xfId="0" applyFill="1"/>
    <xf numFmtId="165" fontId="37" fillId="9" borderId="42" xfId="0" applyFont="1" applyFill="1" applyBorder="1"/>
    <xf numFmtId="165" fontId="37" fillId="6" borderId="0" xfId="0" applyFont="1" applyFill="1"/>
    <xf numFmtId="0" fontId="25" fillId="6" borderId="0" xfId="0" applyNumberFormat="1" applyFont="1" applyFill="1"/>
    <xf numFmtId="0" fontId="31" fillId="6" borderId="0" xfId="0" applyNumberFormat="1" applyFont="1" applyFill="1"/>
    <xf numFmtId="0" fontId="0" fillId="0" borderId="0" xfId="0" applyNumberFormat="1"/>
    <xf numFmtId="165" fontId="16" fillId="0" borderId="48" xfId="0" applyFont="1" applyFill="1" applyBorder="1" applyAlignment="1" applyProtection="1">
      <alignment vertical="center"/>
    </xf>
    <xf numFmtId="165" fontId="17" fillId="0" borderId="49" xfId="0" applyFont="1" applyFill="1" applyBorder="1" applyAlignment="1" applyProtection="1">
      <alignment horizontal="center" vertical="center"/>
    </xf>
    <xf numFmtId="165" fontId="17" fillId="0" borderId="50" xfId="0" applyFont="1" applyFill="1" applyBorder="1" applyAlignment="1" applyProtection="1">
      <alignment horizontal="center" vertical="center" wrapText="1"/>
    </xf>
    <xf numFmtId="1" fontId="0" fillId="3" borderId="0" xfId="0" applyNumberFormat="1" applyFill="1"/>
    <xf numFmtId="1" fontId="4" fillId="5" borderId="16" xfId="1" applyNumberFormat="1" applyFont="1" applyFill="1" applyBorder="1" applyAlignment="1" applyProtection="1">
      <alignment horizontal="center" vertical="center" wrapText="1"/>
      <protection locked="0"/>
    </xf>
    <xf numFmtId="1" fontId="2" fillId="5" borderId="16" xfId="1" applyNumberFormat="1" applyFont="1" applyFill="1" applyBorder="1" applyAlignment="1" applyProtection="1">
      <alignment horizontal="center" vertical="center" wrapText="1"/>
      <protection locked="0"/>
    </xf>
    <xf numFmtId="1" fontId="2" fillId="0" borderId="16" xfId="1" applyNumberFormat="1" applyFont="1" applyBorder="1" applyAlignment="1" applyProtection="1">
      <alignment horizontal="center" vertical="center" wrapText="1"/>
      <protection locked="0"/>
    </xf>
    <xf numFmtId="165" fontId="3" fillId="0" borderId="0" xfId="0" applyFont="1" applyAlignment="1" applyProtection="1">
      <alignment horizontal="center"/>
    </xf>
    <xf numFmtId="167" fontId="11" fillId="0" borderId="0" xfId="0" applyNumberFormat="1" applyFont="1" applyProtection="1"/>
    <xf numFmtId="165" fontId="11" fillId="0" borderId="0" xfId="0" applyFont="1" applyProtection="1"/>
    <xf numFmtId="165" fontId="3" fillId="4" borderId="0" xfId="0" applyFont="1" applyFill="1" applyAlignment="1" applyProtection="1">
      <alignment horizontal="center" vertical="center" wrapText="1"/>
    </xf>
    <xf numFmtId="165" fontId="5" fillId="9" borderId="0" xfId="0" applyFont="1" applyFill="1" applyAlignment="1" applyProtection="1">
      <alignment horizontal="center" vertical="center" wrapText="1"/>
    </xf>
    <xf numFmtId="167" fontId="21" fillId="0" borderId="0" xfId="0" applyNumberFormat="1" applyFont="1" applyProtection="1"/>
    <xf numFmtId="165" fontId="21" fillId="0" borderId="0" xfId="0" applyFont="1" applyProtection="1"/>
    <xf numFmtId="165" fontId="12" fillId="9" borderId="16" xfId="0" applyFont="1" applyFill="1" applyBorder="1" applyAlignment="1" applyProtection="1">
      <alignment horizontal="center" vertical="center" wrapText="1"/>
    </xf>
    <xf numFmtId="42" fontId="12" fillId="9" borderId="16" xfId="0" applyNumberFormat="1" applyFont="1" applyFill="1" applyBorder="1" applyAlignment="1" applyProtection="1">
      <alignment horizontal="center" vertical="center" wrapText="1"/>
    </xf>
    <xf numFmtId="165" fontId="12" fillId="9" borderId="0" xfId="0" applyFont="1" applyFill="1" applyAlignment="1" applyProtection="1">
      <alignment horizontal="center" vertical="center" wrapText="1"/>
    </xf>
    <xf numFmtId="167" fontId="19" fillId="0" borderId="0" xfId="0" applyNumberFormat="1" applyFont="1" applyProtection="1"/>
    <xf numFmtId="165" fontId="19" fillId="0" borderId="0" xfId="0" applyFont="1" applyProtection="1"/>
    <xf numFmtId="1" fontId="5" fillId="8" borderId="16" xfId="1" applyNumberFormat="1" applyFont="1" applyFill="1" applyBorder="1" applyAlignment="1" applyProtection="1">
      <alignment horizontal="center" vertical="center" wrapText="1"/>
    </xf>
    <xf numFmtId="1" fontId="4" fillId="5" borderId="16" xfId="1" applyNumberFormat="1" applyFont="1" applyFill="1" applyBorder="1" applyAlignment="1" applyProtection="1">
      <alignment horizontal="center" vertical="center" wrapText="1"/>
    </xf>
    <xf numFmtId="1" fontId="2" fillId="5" borderId="16" xfId="1" applyNumberFormat="1" applyFont="1" applyFill="1" applyBorder="1" applyAlignment="1" applyProtection="1">
      <alignment horizontal="center" vertical="center" wrapText="1"/>
    </xf>
    <xf numFmtId="1" fontId="4" fillId="5" borderId="16" xfId="1" applyNumberFormat="1" applyFont="1" applyFill="1" applyBorder="1" applyAlignment="1" applyProtection="1">
      <alignment horizontal="left" vertical="center" wrapText="1"/>
    </xf>
    <xf numFmtId="9" fontId="4" fillId="5" borderId="16" xfId="16" applyFont="1" applyFill="1" applyBorder="1" applyAlignment="1" applyProtection="1">
      <alignment horizontal="center" vertical="center" wrapText="1"/>
    </xf>
    <xf numFmtId="167" fontId="20" fillId="0" borderId="0" xfId="0" applyNumberFormat="1" applyFont="1" applyProtection="1"/>
    <xf numFmtId="165" fontId="20" fillId="0" borderId="0" xfId="0" applyFont="1" applyProtection="1"/>
    <xf numFmtId="1" fontId="4" fillId="0" borderId="16" xfId="1" applyNumberFormat="1" applyFont="1" applyBorder="1" applyAlignment="1" applyProtection="1">
      <alignment horizontal="center" vertical="center" wrapText="1"/>
    </xf>
    <xf numFmtId="0" fontId="30" fillId="0" borderId="16" xfId="0" applyNumberFormat="1" applyFont="1" applyBorder="1" applyAlignment="1" applyProtection="1">
      <alignment horizontal="left" vertical="center" wrapText="1"/>
    </xf>
    <xf numFmtId="1" fontId="2" fillId="0" borderId="16" xfId="1" applyNumberFormat="1" applyFont="1" applyBorder="1" applyAlignment="1" applyProtection="1">
      <alignment horizontal="center" vertical="center" wrapText="1"/>
    </xf>
    <xf numFmtId="0" fontId="14" fillId="0" borderId="16" xfId="0" applyNumberFormat="1" applyFont="1" applyBorder="1" applyAlignment="1" applyProtection="1">
      <alignment horizontal="left" vertical="center" wrapText="1"/>
    </xf>
    <xf numFmtId="1" fontId="2" fillId="0" borderId="16" xfId="1" applyNumberFormat="1" applyFont="1" applyBorder="1" applyAlignment="1" applyProtection="1">
      <alignment horizontal="left" vertical="center" wrapText="1"/>
    </xf>
    <xf numFmtId="1" fontId="4" fillId="8" borderId="16" xfId="1" applyNumberFormat="1" applyFont="1" applyFill="1" applyBorder="1" applyAlignment="1" applyProtection="1">
      <alignment horizontal="center" vertical="center" wrapText="1"/>
    </xf>
    <xf numFmtId="9" fontId="4" fillId="8" borderId="16" xfId="16" applyFont="1" applyFill="1" applyBorder="1" applyAlignment="1" applyProtection="1">
      <alignment horizontal="center" vertical="center" wrapText="1"/>
    </xf>
    <xf numFmtId="168" fontId="7" fillId="0" borderId="16" xfId="1" applyNumberFormat="1" applyFont="1" applyBorder="1" applyAlignment="1" applyProtection="1">
      <alignment vertical="center" wrapText="1"/>
    </xf>
    <xf numFmtId="42" fontId="7" fillId="0" borderId="16" xfId="1" applyNumberFormat="1" applyFont="1" applyBorder="1" applyAlignment="1" applyProtection="1">
      <alignment vertical="center" wrapText="1"/>
    </xf>
    <xf numFmtId="168" fontId="7" fillId="0" borderId="0" xfId="1" applyNumberFormat="1" applyFont="1" applyAlignment="1" applyProtection="1">
      <alignment vertical="center" wrapText="1"/>
    </xf>
    <xf numFmtId="168" fontId="20" fillId="3" borderId="0" xfId="0" applyNumberFormat="1" applyFont="1" applyFill="1" applyProtection="1"/>
    <xf numFmtId="0" fontId="20" fillId="3" borderId="0" xfId="0" applyNumberFormat="1" applyFont="1" applyFill="1" applyProtection="1"/>
    <xf numFmtId="0" fontId="0" fillId="3" borderId="0" xfId="0" applyNumberFormat="1" applyFill="1" applyProtection="1"/>
    <xf numFmtId="42" fontId="0" fillId="3" borderId="0" xfId="0" applyNumberFormat="1" applyFill="1" applyProtection="1"/>
    <xf numFmtId="0" fontId="0" fillId="6" borderId="0" xfId="0" applyNumberFormat="1" applyFill="1" applyProtection="1"/>
    <xf numFmtId="42" fontId="0" fillId="6" borderId="0" xfId="0" applyNumberFormat="1" applyFill="1" applyProtection="1"/>
    <xf numFmtId="1" fontId="20" fillId="6" borderId="0" xfId="0" applyNumberFormat="1" applyFont="1" applyFill="1" applyAlignment="1" applyProtection="1">
      <alignment horizontal="center"/>
    </xf>
    <xf numFmtId="165" fontId="20" fillId="6" borderId="0" xfId="0" applyFont="1" applyFill="1" applyAlignment="1" applyProtection="1">
      <alignment horizontal="center"/>
    </xf>
    <xf numFmtId="165" fontId="20" fillId="6" borderId="0" xfId="0" applyFont="1" applyFill="1" applyAlignment="1" applyProtection="1">
      <alignment horizontal="left"/>
    </xf>
    <xf numFmtId="1" fontId="20" fillId="6" borderId="0" xfId="0" applyNumberFormat="1" applyFont="1" applyFill="1" applyProtection="1"/>
    <xf numFmtId="165" fontId="20" fillId="6" borderId="0" xfId="0" applyFont="1" applyFill="1" applyProtection="1"/>
    <xf numFmtId="42" fontId="20" fillId="6" borderId="0" xfId="0" applyNumberFormat="1" applyFont="1" applyFill="1" applyProtection="1"/>
    <xf numFmtId="1" fontId="20" fillId="0" borderId="0" xfId="0" applyNumberFormat="1" applyFont="1" applyAlignment="1" applyProtection="1">
      <alignment horizontal="center"/>
    </xf>
    <xf numFmtId="165" fontId="20" fillId="0" borderId="0" xfId="0" applyFont="1" applyAlignment="1" applyProtection="1">
      <alignment horizontal="center"/>
    </xf>
    <xf numFmtId="165" fontId="20" fillId="0" borderId="0" xfId="0" applyFont="1" applyAlignment="1" applyProtection="1">
      <alignment horizontal="left"/>
    </xf>
    <xf numFmtId="1" fontId="20" fillId="0" borderId="0" xfId="0" applyNumberFormat="1" applyFont="1" applyProtection="1"/>
    <xf numFmtId="42" fontId="20" fillId="0" borderId="0" xfId="0" applyNumberFormat="1" applyFont="1" applyProtection="1"/>
    <xf numFmtId="1" fontId="2" fillId="8" borderId="16" xfId="1" applyNumberFormat="1" applyFont="1" applyFill="1" applyBorder="1" applyAlignment="1" applyProtection="1">
      <alignment horizontal="center" vertical="center" wrapText="1"/>
    </xf>
    <xf numFmtId="1" fontId="2" fillId="8" borderId="16" xfId="1" applyNumberFormat="1" applyFont="1" applyFill="1" applyBorder="1" applyAlignment="1" applyProtection="1">
      <alignment horizontal="center" vertical="center" wrapText="1"/>
      <protection locked="0"/>
    </xf>
    <xf numFmtId="168" fontId="2" fillId="8" borderId="16" xfId="2" applyNumberFormat="1" applyFont="1" applyFill="1" applyBorder="1" applyAlignment="1" applyProtection="1">
      <alignment horizontal="center" vertical="center" wrapText="1"/>
      <protection locked="0"/>
    </xf>
    <xf numFmtId="9" fontId="2" fillId="8" borderId="16" xfId="16" applyFont="1" applyFill="1" applyBorder="1" applyAlignment="1" applyProtection="1">
      <alignment horizontal="center" vertical="center" wrapText="1"/>
      <protection locked="0"/>
    </xf>
    <xf numFmtId="42" fontId="2" fillId="8" borderId="16" xfId="2" applyNumberFormat="1" applyFont="1" applyFill="1" applyBorder="1" applyAlignment="1" applyProtection="1">
      <alignment horizontal="center" vertical="center" wrapText="1"/>
    </xf>
    <xf numFmtId="172" fontId="11" fillId="6" borderId="0" xfId="16" applyNumberFormat="1" applyFont="1" applyFill="1" applyProtection="1">
      <protection locked="0"/>
    </xf>
    <xf numFmtId="172" fontId="0" fillId="0" borderId="0" xfId="16" applyNumberFormat="1" applyFont="1"/>
    <xf numFmtId="172" fontId="32" fillId="0" borderId="0" xfId="16" applyNumberFormat="1" applyFont="1"/>
    <xf numFmtId="172" fontId="38" fillId="0" borderId="0" xfId="16" applyNumberFormat="1" applyFont="1"/>
    <xf numFmtId="1" fontId="7" fillId="3" borderId="51" xfId="1" applyNumberFormat="1" applyFont="1" applyFill="1" applyBorder="1" applyAlignment="1">
      <alignment horizontal="center" vertical="center" wrapText="1"/>
    </xf>
    <xf numFmtId="10" fontId="23" fillId="0" borderId="52" xfId="16" applyNumberFormat="1" applyFont="1" applyFill="1" applyBorder="1" applyAlignment="1" applyProtection="1">
      <alignment horizontal="center" vertical="center" wrapText="1"/>
    </xf>
    <xf numFmtId="165" fontId="38" fillId="6" borderId="0" xfId="0" applyFont="1" applyFill="1"/>
    <xf numFmtId="171" fontId="38" fillId="3" borderId="0" xfId="18" applyNumberFormat="1" applyFont="1" applyFill="1"/>
    <xf numFmtId="42" fontId="38" fillId="6" borderId="0" xfId="18" applyFont="1" applyFill="1" applyProtection="1"/>
    <xf numFmtId="168" fontId="8" fillId="8" borderId="19" xfId="2" applyNumberFormat="1" applyFont="1" applyFill="1" applyBorder="1" applyAlignment="1" applyProtection="1">
      <alignment horizontal="center" vertical="center" wrapText="1"/>
    </xf>
    <xf numFmtId="165" fontId="15" fillId="9" borderId="40" xfId="0" applyFont="1" applyFill="1" applyBorder="1" applyAlignment="1" applyProtection="1">
      <alignment horizontal="center" vertical="center"/>
    </xf>
    <xf numFmtId="165" fontId="15" fillId="9" borderId="41" xfId="0" applyFont="1" applyFill="1" applyBorder="1" applyAlignment="1" applyProtection="1">
      <alignment horizontal="center" vertical="center"/>
    </xf>
    <xf numFmtId="165" fontId="15" fillId="9" borderId="39" xfId="0" applyFont="1" applyFill="1" applyBorder="1" applyAlignment="1" applyProtection="1">
      <alignment horizontal="center" vertical="center"/>
    </xf>
    <xf numFmtId="165" fontId="3" fillId="6" borderId="26" xfId="0" applyFont="1" applyFill="1" applyBorder="1" applyAlignment="1" applyProtection="1">
      <alignment horizontal="center"/>
    </xf>
    <xf numFmtId="165" fontId="3" fillId="6" borderId="27" xfId="0" applyFont="1" applyFill="1" applyBorder="1" applyAlignment="1" applyProtection="1">
      <alignment horizontal="center"/>
    </xf>
    <xf numFmtId="165" fontId="3" fillId="6" borderId="28" xfId="0" applyFont="1" applyFill="1" applyBorder="1" applyAlignment="1" applyProtection="1">
      <alignment horizontal="center"/>
    </xf>
    <xf numFmtId="165" fontId="3" fillId="6" borderId="21"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23" xfId="0" applyFont="1" applyFill="1" applyBorder="1" applyAlignment="1" applyProtection="1">
      <alignment horizontal="center"/>
    </xf>
    <xf numFmtId="165" fontId="3" fillId="6" borderId="33" xfId="0" applyFont="1" applyFill="1" applyBorder="1" applyAlignment="1" applyProtection="1">
      <alignment horizontal="center"/>
    </xf>
    <xf numFmtId="165" fontId="3" fillId="6" borderId="3" xfId="0" applyFont="1" applyFill="1" applyBorder="1" applyAlignment="1" applyProtection="1">
      <alignment horizontal="center"/>
    </xf>
    <xf numFmtId="169" fontId="3" fillId="0" borderId="26" xfId="18" applyNumberFormat="1" applyFont="1" applyBorder="1" applyAlignment="1" applyProtection="1">
      <alignment horizontal="center"/>
    </xf>
    <xf numFmtId="169" fontId="3" fillId="0" borderId="27" xfId="18" applyNumberFormat="1" applyFont="1" applyBorder="1" applyAlignment="1" applyProtection="1">
      <alignment horizontal="center"/>
    </xf>
    <xf numFmtId="169" fontId="3" fillId="0" borderId="28" xfId="18" applyNumberFormat="1" applyFont="1" applyBorder="1" applyAlignment="1" applyProtection="1">
      <alignment horizontal="center"/>
    </xf>
    <xf numFmtId="169" fontId="3" fillId="0" borderId="21" xfId="18" applyNumberFormat="1" applyFont="1" applyBorder="1" applyAlignment="1" applyProtection="1">
      <alignment horizontal="center"/>
    </xf>
    <xf numFmtId="169" fontId="3" fillId="0" borderId="0" xfId="18" applyNumberFormat="1" applyFont="1" applyAlignment="1" applyProtection="1">
      <alignment horizontal="center"/>
    </xf>
    <xf numFmtId="169" fontId="3" fillId="0" borderId="5" xfId="18" applyNumberFormat="1" applyFont="1" applyBorder="1" applyAlignment="1" applyProtection="1">
      <alignment horizontal="center"/>
    </xf>
    <xf numFmtId="169" fontId="3" fillId="0" borderId="0" xfId="18" applyNumberFormat="1" applyFont="1" applyBorder="1" applyAlignment="1" applyProtection="1">
      <alignment horizontal="center"/>
    </xf>
    <xf numFmtId="165" fontId="3" fillId="4" borderId="16" xfId="0" applyFont="1" applyFill="1" applyBorder="1" applyAlignment="1" applyProtection="1">
      <alignment horizontal="center" vertical="center" wrapText="1"/>
    </xf>
    <xf numFmtId="1" fontId="12" fillId="9" borderId="16" xfId="1" applyNumberFormat="1" applyFont="1" applyFill="1" applyBorder="1" applyAlignment="1" applyProtection="1">
      <alignment horizontal="center" vertical="center" wrapText="1"/>
    </xf>
    <xf numFmtId="165" fontId="12" fillId="9" borderId="16" xfId="1" applyFont="1" applyFill="1" applyBorder="1" applyAlignment="1" applyProtection="1">
      <alignment horizontal="center" vertical="center" wrapText="1"/>
    </xf>
    <xf numFmtId="165" fontId="12" fillId="9" borderId="16" xfId="0" applyFont="1" applyFill="1" applyBorder="1" applyAlignment="1" applyProtection="1">
      <alignment horizontal="center" vertical="center" wrapText="1"/>
    </xf>
    <xf numFmtId="165" fontId="8" fillId="9" borderId="16" xfId="1" applyFont="1" applyFill="1" applyBorder="1" applyAlignment="1" applyProtection="1">
      <alignment horizontal="center" vertical="center" wrapText="1"/>
    </xf>
    <xf numFmtId="0" fontId="18" fillId="3" borderId="0" xfId="0" applyNumberFormat="1" applyFont="1" applyFill="1" applyBorder="1" applyAlignment="1" applyProtection="1">
      <alignment horizontal="left" vertical="center" wrapText="1"/>
    </xf>
    <xf numFmtId="165" fontId="18" fillId="0" borderId="0" xfId="0" applyFont="1" applyBorder="1" applyAlignment="1" applyProtection="1">
      <alignment horizontal="left" vertical="center" wrapText="1"/>
    </xf>
    <xf numFmtId="165" fontId="18" fillId="0" borderId="0" xfId="0" applyFont="1" applyAlignment="1" applyProtection="1">
      <alignment horizontal="left" vertical="center" wrapText="1"/>
    </xf>
    <xf numFmtId="1" fontId="5" fillId="8" borderId="17" xfId="1" applyNumberFormat="1" applyFont="1" applyFill="1" applyBorder="1" applyAlignment="1" applyProtection="1">
      <alignment horizontal="center" vertical="center" wrapText="1"/>
    </xf>
    <xf numFmtId="1" fontId="5" fillId="8" borderId="30" xfId="1" applyNumberFormat="1" applyFont="1" applyFill="1" applyBorder="1" applyAlignment="1" applyProtection="1">
      <alignment horizontal="center" vertical="center" wrapText="1"/>
    </xf>
    <xf numFmtId="1" fontId="5" fillId="8" borderId="20" xfId="1" applyNumberFormat="1" applyFont="1" applyFill="1" applyBorder="1" applyAlignment="1" applyProtection="1">
      <alignment horizontal="center" vertical="center" wrapText="1"/>
    </xf>
    <xf numFmtId="165" fontId="5" fillId="8" borderId="17" xfId="1" applyFont="1" applyFill="1" applyBorder="1" applyAlignment="1" applyProtection="1">
      <alignment horizontal="center" vertical="center" wrapText="1"/>
    </xf>
    <xf numFmtId="165" fontId="5" fillId="8" borderId="30" xfId="1" applyFont="1" applyFill="1" applyBorder="1" applyAlignment="1" applyProtection="1">
      <alignment horizontal="center" vertical="center" wrapText="1"/>
    </xf>
    <xf numFmtId="165" fontId="5" fillId="8" borderId="20" xfId="1" applyFont="1" applyFill="1" applyBorder="1" applyAlignment="1" applyProtection="1">
      <alignment horizontal="center" vertical="center" wrapText="1"/>
    </xf>
    <xf numFmtId="165" fontId="7" fillId="2" borderId="34" xfId="0" applyFont="1" applyFill="1" applyBorder="1" applyAlignment="1" applyProtection="1">
      <alignment horizontal="left" vertical="center" wrapText="1"/>
    </xf>
    <xf numFmtId="165" fontId="7" fillId="2" borderId="44" xfId="0" applyFont="1" applyFill="1" applyBorder="1" applyAlignment="1" applyProtection="1">
      <alignment horizontal="left" vertical="center" wrapText="1"/>
    </xf>
    <xf numFmtId="165" fontId="7" fillId="2" borderId="10" xfId="0" applyFont="1" applyFill="1" applyBorder="1" applyAlignment="1" applyProtection="1">
      <alignment horizontal="center" vertical="center" wrapText="1"/>
      <protection locked="0"/>
    </xf>
    <xf numFmtId="165" fontId="7" fillId="2" borderId="11" xfId="0" applyFont="1" applyFill="1" applyBorder="1" applyAlignment="1" applyProtection="1">
      <alignment horizontal="center" vertical="center" wrapText="1"/>
      <protection locked="0"/>
    </xf>
    <xf numFmtId="165" fontId="7" fillId="2" borderId="12" xfId="0" applyFont="1" applyFill="1" applyBorder="1" applyAlignment="1" applyProtection="1">
      <alignment horizontal="center" vertical="center" wrapText="1"/>
      <protection locked="0"/>
    </xf>
    <xf numFmtId="165" fontId="6" fillId="0" borderId="16" xfId="1" applyFont="1" applyBorder="1" applyAlignment="1" applyProtection="1">
      <alignment horizontal="center" vertical="center" wrapText="1"/>
    </xf>
    <xf numFmtId="165" fontId="7" fillId="0" borderId="16" xfId="1" applyFont="1" applyBorder="1" applyAlignment="1" applyProtection="1">
      <alignment horizontal="right" vertical="center" wrapText="1"/>
    </xf>
    <xf numFmtId="165" fontId="7" fillId="2" borderId="8" xfId="0" applyFont="1" applyFill="1" applyBorder="1" applyAlignment="1" applyProtection="1">
      <alignment horizontal="left" vertical="center" wrapText="1"/>
    </xf>
    <xf numFmtId="165" fontId="7" fillId="2" borderId="43" xfId="0" applyFont="1" applyFill="1" applyBorder="1" applyAlignment="1" applyProtection="1">
      <alignment horizontal="left" vertical="center" wrapText="1"/>
    </xf>
    <xf numFmtId="165" fontId="7" fillId="2" borderId="6" xfId="0" applyFont="1" applyFill="1" applyBorder="1" applyAlignment="1" applyProtection="1">
      <alignment horizontal="center" vertical="center" wrapText="1"/>
      <protection locked="0"/>
    </xf>
    <xf numFmtId="165" fontId="7" fillId="2" borderId="7" xfId="0" applyFont="1" applyFill="1" applyBorder="1" applyAlignment="1" applyProtection="1">
      <alignment horizontal="center" vertical="center" wrapText="1"/>
      <protection locked="0"/>
    </xf>
    <xf numFmtId="165" fontId="7" fillId="2" borderId="9" xfId="0" applyFont="1" applyFill="1" applyBorder="1" applyAlignment="1" applyProtection="1">
      <alignment horizontal="center" vertical="center" wrapText="1"/>
      <protection locked="0"/>
    </xf>
    <xf numFmtId="168" fontId="2" fillId="0" borderId="47" xfId="2" applyNumberFormat="1" applyFont="1" applyFill="1" applyBorder="1" applyAlignment="1" applyProtection="1">
      <alignment horizontal="center" vertical="center" wrapText="1"/>
    </xf>
    <xf numFmtId="168" fontId="2" fillId="17" borderId="16" xfId="2" applyNumberFormat="1" applyFont="1" applyFill="1" applyBorder="1" applyAlignment="1" applyProtection="1">
      <alignment horizontal="center" vertical="center" wrapText="1"/>
    </xf>
    <xf numFmtId="165" fontId="7" fillId="2" borderId="15" xfId="0" applyFont="1" applyFill="1" applyBorder="1" applyAlignment="1" applyProtection="1">
      <alignment horizontal="left" vertical="center" wrapText="1"/>
    </xf>
    <xf numFmtId="165" fontId="7" fillId="2" borderId="20" xfId="0" applyFont="1" applyFill="1" applyBorder="1" applyAlignment="1" applyProtection="1">
      <alignment horizontal="left" vertical="center" wrapText="1"/>
    </xf>
    <xf numFmtId="165" fontId="7" fillId="2" borderId="17" xfId="0" applyFont="1" applyFill="1" applyBorder="1" applyAlignment="1" applyProtection="1">
      <alignment horizontal="center" vertical="center" wrapText="1"/>
      <protection locked="0"/>
    </xf>
    <xf numFmtId="165" fontId="7" fillId="2" borderId="30" xfId="0" applyFont="1" applyFill="1" applyBorder="1" applyAlignment="1" applyProtection="1">
      <alignment horizontal="center" vertical="center" wrapText="1"/>
      <protection locked="0"/>
    </xf>
    <xf numFmtId="165" fontId="7" fillId="2" borderId="31" xfId="0" applyFont="1" applyFill="1" applyBorder="1" applyAlignment="1" applyProtection="1">
      <alignment horizontal="center" vertical="center" wrapText="1"/>
      <protection locked="0"/>
    </xf>
    <xf numFmtId="165" fontId="7" fillId="8" borderId="16" xfId="1" applyFont="1" applyFill="1" applyBorder="1" applyAlignment="1" applyProtection="1">
      <alignment horizontal="center" vertical="center" wrapText="1"/>
    </xf>
    <xf numFmtId="0" fontId="7" fillId="5" borderId="16" xfId="0" applyNumberFormat="1" applyFont="1" applyFill="1" applyBorder="1" applyAlignment="1" applyProtection="1">
      <alignment horizontal="center" vertical="center" wrapText="1"/>
    </xf>
    <xf numFmtId="165" fontId="22" fillId="0" borderId="16" xfId="0" applyFont="1" applyBorder="1" applyAlignment="1">
      <alignment horizontal="center" vertical="center" wrapText="1"/>
    </xf>
    <xf numFmtId="165" fontId="23" fillId="0" borderId="16" xfId="0" applyFont="1" applyBorder="1" applyAlignment="1">
      <alignment vertical="top" wrapText="1"/>
    </xf>
    <xf numFmtId="1" fontId="7" fillId="6" borderId="18" xfId="0" applyNumberFormat="1" applyFont="1" applyFill="1" applyBorder="1" applyAlignment="1" applyProtection="1">
      <alignment horizontal="center" vertical="center" wrapText="1"/>
    </xf>
    <xf numFmtId="1" fontId="7" fillId="6" borderId="32" xfId="0" applyNumberFormat="1" applyFont="1" applyFill="1" applyBorder="1" applyAlignment="1" applyProtection="1">
      <alignment horizontal="center" vertical="center" wrapText="1"/>
    </xf>
    <xf numFmtId="1" fontId="7" fillId="6" borderId="14" xfId="0" applyNumberFormat="1" applyFont="1" applyFill="1" applyBorder="1" applyAlignment="1" applyProtection="1">
      <alignment horizontal="center" vertical="center" wrapText="1"/>
    </xf>
    <xf numFmtId="165" fontId="22" fillId="0" borderId="18" xfId="0" applyFont="1" applyBorder="1" applyAlignment="1">
      <alignment horizontal="center" vertical="center" wrapText="1"/>
    </xf>
    <xf numFmtId="165" fontId="22" fillId="0" borderId="32" xfId="0" applyFont="1" applyBorder="1" applyAlignment="1">
      <alignment horizontal="center" vertical="center" wrapText="1"/>
    </xf>
    <xf numFmtId="165" fontId="7" fillId="6" borderId="16" xfId="0" applyFont="1" applyFill="1" applyBorder="1" applyAlignment="1" applyProtection="1">
      <alignment horizontal="center" wrapText="1"/>
    </xf>
    <xf numFmtId="165" fontId="8" fillId="9" borderId="16" xfId="0" applyFont="1" applyFill="1" applyBorder="1" applyAlignment="1" applyProtection="1">
      <alignment horizontal="center" vertical="center" wrapText="1"/>
    </xf>
    <xf numFmtId="165" fontId="8" fillId="9" borderId="16" xfId="1" applyFont="1" applyFill="1" applyBorder="1" applyAlignment="1" applyProtection="1">
      <alignment horizontal="left" vertical="center" wrapText="1"/>
    </xf>
    <xf numFmtId="165" fontId="7" fillId="2" borderId="16" xfId="0" applyFont="1" applyFill="1" applyBorder="1" applyAlignment="1">
      <alignment horizontal="center" vertical="center" wrapText="1"/>
    </xf>
    <xf numFmtId="165" fontId="7" fillId="2" borderId="16" xfId="0" applyFont="1" applyFill="1" applyBorder="1" applyAlignment="1">
      <alignment horizontal="left" vertical="center" wrapText="1"/>
    </xf>
    <xf numFmtId="165" fontId="22" fillId="0" borderId="16" xfId="0" applyFont="1" applyFill="1" applyBorder="1" applyAlignment="1">
      <alignment horizontal="center" vertical="center" wrapText="1"/>
    </xf>
    <xf numFmtId="165" fontId="22" fillId="0" borderId="14" xfId="0" applyFont="1" applyBorder="1" applyAlignment="1">
      <alignment horizontal="center" vertical="center" wrapText="1"/>
    </xf>
    <xf numFmtId="165" fontId="26" fillId="14" borderId="0" xfId="0" applyFont="1" applyFill="1" applyAlignment="1">
      <alignment horizontal="center"/>
    </xf>
    <xf numFmtId="165" fontId="3" fillId="15" borderId="46" xfId="0" applyFont="1" applyFill="1" applyBorder="1" applyAlignment="1">
      <alignment horizontal="center" vertical="center" wrapText="1"/>
    </xf>
    <xf numFmtId="165" fontId="27" fillId="16" borderId="18" xfId="0" applyFont="1" applyFill="1" applyBorder="1" applyAlignment="1">
      <alignment horizontal="center" vertical="center" wrapText="1"/>
    </xf>
    <xf numFmtId="165" fontId="27" fillId="16" borderId="14" xfId="0" applyFont="1" applyFill="1" applyBorder="1" applyAlignment="1">
      <alignment horizontal="center" vertical="center" wrapText="1"/>
    </xf>
    <xf numFmtId="165" fontId="27" fillId="16" borderId="17" xfId="0" applyFont="1" applyFill="1" applyBorder="1" applyAlignment="1">
      <alignment horizontal="center" vertical="center" wrapText="1"/>
    </xf>
    <xf numFmtId="165" fontId="27" fillId="16" borderId="30" xfId="0" applyFont="1" applyFill="1" applyBorder="1" applyAlignment="1">
      <alignment horizontal="center" vertical="center" wrapText="1"/>
    </xf>
    <xf numFmtId="165" fontId="27" fillId="16" borderId="20" xfId="0" applyFont="1" applyFill="1" applyBorder="1" applyAlignment="1">
      <alignment horizontal="center" vertical="center" wrapText="1"/>
    </xf>
    <xf numFmtId="165" fontId="8" fillId="9" borderId="29" xfId="1" applyFont="1" applyFill="1" applyBorder="1" applyAlignment="1">
      <alignment horizontal="right" vertical="center" wrapText="1"/>
    </xf>
    <xf numFmtId="165" fontId="8" fillId="9" borderId="4" xfId="1" applyFont="1" applyFill="1" applyBorder="1" applyAlignment="1">
      <alignment horizontal="right" vertical="center" wrapText="1"/>
    </xf>
    <xf numFmtId="165" fontId="8" fillId="9" borderId="35" xfId="1" applyFont="1" applyFill="1" applyBorder="1" applyAlignment="1">
      <alignment horizontal="right" vertical="center" wrapText="1"/>
    </xf>
    <xf numFmtId="165" fontId="8" fillId="9" borderId="1" xfId="1" applyFont="1" applyFill="1" applyBorder="1" applyAlignment="1">
      <alignment horizontal="right" vertical="center" wrapText="1"/>
    </xf>
    <xf numFmtId="165" fontId="8" fillId="9" borderId="2" xfId="1" applyFont="1" applyFill="1" applyBorder="1" applyAlignment="1">
      <alignment horizontal="right" vertical="center" wrapText="1"/>
    </xf>
    <xf numFmtId="165" fontId="7" fillId="2" borderId="8" xfId="0" applyFont="1" applyFill="1" applyBorder="1" applyAlignment="1">
      <alignment horizontal="left" vertical="center" wrapText="1"/>
    </xf>
    <xf numFmtId="165" fontId="7" fillId="2" borderId="43" xfId="0" applyFont="1" applyFill="1" applyBorder="1" applyAlignment="1">
      <alignment horizontal="left" vertical="center" wrapText="1"/>
    </xf>
    <xf numFmtId="165" fontId="10" fillId="2" borderId="6" xfId="0" applyFont="1" applyFill="1" applyBorder="1" applyAlignment="1" applyProtection="1">
      <alignment horizontal="center" vertical="center" wrapText="1"/>
      <protection locked="0"/>
    </xf>
    <xf numFmtId="165" fontId="10" fillId="2" borderId="7" xfId="0" applyFont="1" applyFill="1" applyBorder="1" applyAlignment="1" applyProtection="1">
      <alignment horizontal="center" vertical="center" wrapText="1"/>
      <protection locked="0"/>
    </xf>
    <xf numFmtId="165" fontId="10" fillId="2" borderId="9" xfId="0" applyFont="1" applyFill="1" applyBorder="1" applyAlignment="1" applyProtection="1">
      <alignment horizontal="center" vertical="center" wrapText="1"/>
      <protection locked="0"/>
    </xf>
    <xf numFmtId="165" fontId="3" fillId="6" borderId="26" xfId="0" applyFont="1" applyFill="1" applyBorder="1" applyAlignment="1">
      <alignment horizontal="center"/>
    </xf>
    <xf numFmtId="165" fontId="3" fillId="6" borderId="27" xfId="0" applyFont="1" applyFill="1" applyBorder="1" applyAlignment="1">
      <alignment horizontal="center"/>
    </xf>
    <xf numFmtId="165" fontId="3" fillId="6" borderId="21" xfId="0" applyFont="1" applyFill="1" applyBorder="1" applyAlignment="1">
      <alignment horizontal="center"/>
    </xf>
    <xf numFmtId="165" fontId="3" fillId="6" borderId="0" xfId="0" applyFont="1" applyFill="1" applyAlignment="1">
      <alignment horizontal="center"/>
    </xf>
    <xf numFmtId="165" fontId="3" fillId="4" borderId="1" xfId="0" applyFont="1" applyFill="1" applyBorder="1" applyAlignment="1" applyProtection="1">
      <alignment horizontal="center" vertical="center" wrapText="1"/>
      <protection locked="0"/>
    </xf>
    <xf numFmtId="165" fontId="3" fillId="4" borderId="4" xfId="0" applyFont="1" applyFill="1" applyBorder="1" applyAlignment="1" applyProtection="1">
      <alignment horizontal="center" vertical="center" wrapText="1"/>
      <protection locked="0"/>
    </xf>
    <xf numFmtId="165" fontId="3" fillId="4" borderId="2" xfId="0" applyFont="1" applyFill="1" applyBorder="1" applyAlignment="1" applyProtection="1">
      <alignment horizontal="center" vertical="center" wrapText="1"/>
      <protection locked="0"/>
    </xf>
    <xf numFmtId="165" fontId="34" fillId="9" borderId="1" xfId="0" applyFont="1" applyFill="1" applyBorder="1" applyAlignment="1">
      <alignment horizontal="center" vertical="center" wrapText="1"/>
    </xf>
    <xf numFmtId="165" fontId="34" fillId="9" borderId="4" xfId="0" applyFont="1" applyFill="1" applyBorder="1" applyAlignment="1">
      <alignment horizontal="center" vertical="center" wrapText="1"/>
    </xf>
    <xf numFmtId="165" fontId="34" fillId="9" borderId="2" xfId="0" applyFont="1" applyFill="1" applyBorder="1" applyAlignment="1">
      <alignment horizontal="center" vertical="center" wrapText="1"/>
    </xf>
    <xf numFmtId="165" fontId="13" fillId="9" borderId="29" xfId="1" applyFont="1" applyFill="1" applyBorder="1" applyAlignment="1">
      <alignment horizontal="center" vertical="center" wrapText="1"/>
    </xf>
    <xf numFmtId="165" fontId="13" fillId="9" borderId="4" xfId="1" applyFont="1" applyFill="1" applyBorder="1" applyAlignment="1">
      <alignment horizontal="center" vertical="center" wrapText="1"/>
    </xf>
    <xf numFmtId="165" fontId="7" fillId="3" borderId="14" xfId="1" applyFont="1" applyFill="1" applyBorder="1" applyAlignment="1">
      <alignment vertical="center" wrapText="1"/>
    </xf>
    <xf numFmtId="165" fontId="7" fillId="3" borderId="45" xfId="1" applyFont="1" applyFill="1" applyBorder="1" applyAlignment="1">
      <alignment vertical="center" wrapText="1"/>
    </xf>
    <xf numFmtId="165" fontId="7" fillId="3" borderId="16" xfId="1" applyFont="1" applyFill="1" applyBorder="1" applyAlignment="1">
      <alignment vertical="center" wrapText="1"/>
    </xf>
    <xf numFmtId="165" fontId="7" fillId="3" borderId="17" xfId="1" applyFont="1" applyFill="1" applyBorder="1" applyAlignment="1">
      <alignment vertical="center" wrapText="1"/>
    </xf>
    <xf numFmtId="165" fontId="7" fillId="3" borderId="10" xfId="1" applyFont="1" applyFill="1" applyBorder="1" applyAlignment="1">
      <alignment horizontal="center" vertical="center" wrapText="1"/>
    </xf>
    <xf numFmtId="165" fontId="7" fillId="3" borderId="11" xfId="1" applyFont="1" applyFill="1" applyBorder="1" applyAlignment="1">
      <alignment horizontal="center" vertical="center" wrapText="1"/>
    </xf>
    <xf numFmtId="165" fontId="7" fillId="3" borderId="44" xfId="1" applyFont="1" applyFill="1" applyBorder="1" applyAlignment="1">
      <alignment horizontal="center" vertical="center" wrapText="1"/>
    </xf>
    <xf numFmtId="165" fontId="37" fillId="9" borderId="21" xfId="0" applyFont="1" applyFill="1" applyBorder="1" applyAlignment="1">
      <alignment horizontal="center" vertical="center" wrapText="1"/>
    </xf>
    <xf numFmtId="165" fontId="37" fillId="9" borderId="0" xfId="0" applyFont="1" applyFill="1" applyBorder="1" applyAlignment="1">
      <alignment horizontal="center" vertical="center" wrapText="1"/>
    </xf>
    <xf numFmtId="165" fontId="7" fillId="2" borderId="15" xfId="0" applyFont="1" applyFill="1" applyBorder="1" applyAlignment="1">
      <alignment horizontal="left" vertical="center" wrapText="1"/>
    </xf>
    <xf numFmtId="165" fontId="7" fillId="2" borderId="20" xfId="0" applyFont="1" applyFill="1" applyBorder="1" applyAlignment="1">
      <alignment horizontal="left" vertical="center" wrapText="1"/>
    </xf>
    <xf numFmtId="165" fontId="10" fillId="2" borderId="17" xfId="0" applyFont="1" applyFill="1" applyBorder="1" applyAlignment="1" applyProtection="1">
      <alignment horizontal="center" vertical="center" wrapText="1"/>
      <protection locked="0"/>
    </xf>
    <xf numFmtId="165" fontId="10" fillId="2" borderId="30" xfId="0" applyFont="1" applyFill="1" applyBorder="1" applyAlignment="1" applyProtection="1">
      <alignment horizontal="center" vertical="center" wrapText="1"/>
      <protection locked="0"/>
    </xf>
    <xf numFmtId="165" fontId="10" fillId="2" borderId="31" xfId="0" applyFont="1" applyFill="1" applyBorder="1" applyAlignment="1" applyProtection="1">
      <alignment horizontal="center" vertical="center" wrapText="1"/>
      <protection locked="0"/>
    </xf>
    <xf numFmtId="165" fontId="7" fillId="2" borderId="34" xfId="0" applyFont="1" applyFill="1" applyBorder="1" applyAlignment="1">
      <alignment horizontal="left" vertical="center" wrapText="1"/>
    </xf>
    <xf numFmtId="165" fontId="7" fillId="2" borderId="44" xfId="0" applyFont="1" applyFill="1" applyBorder="1" applyAlignment="1">
      <alignment horizontal="left" vertical="center" wrapText="1"/>
    </xf>
    <xf numFmtId="165" fontId="10" fillId="2" borderId="10" xfId="0" applyFont="1" applyFill="1" applyBorder="1" applyAlignment="1" applyProtection="1">
      <alignment horizontal="center" vertical="center" wrapText="1"/>
      <protection locked="0"/>
    </xf>
    <xf numFmtId="165" fontId="10" fillId="2" borderId="11" xfId="0" applyFont="1" applyFill="1" applyBorder="1" applyAlignment="1" applyProtection="1">
      <alignment horizontal="center" vertical="center" wrapText="1"/>
      <protection locked="0"/>
    </xf>
    <xf numFmtId="165" fontId="10" fillId="2" borderId="12" xfId="0" applyFont="1" applyFill="1" applyBorder="1" applyAlignment="1" applyProtection="1">
      <alignment horizontal="center" vertical="center" wrapText="1"/>
      <protection locked="0"/>
    </xf>
  </cellXfs>
  <cellStyles count="19">
    <cellStyle name="Moneda [0]" xfId="18" builtinId="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7" xr:uid="{D14ADF39-0A31-4707-98F6-5BA6984BCCC6}"/>
    <cellStyle name="Porcentaje" xfId="16" builtinId="5"/>
  </cellStyles>
  <dxfs count="16">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1004503</xdr:colOff>
      <xdr:row>4</xdr:row>
      <xdr:rowOff>42517</xdr:rowOff>
    </xdr:to>
    <xdr:pic>
      <xdr:nvPicPr>
        <xdr:cNvPr id="2" name="3 Imagen" descr="Logo Instituto Nacional de Cancerología-ESE">
          <a:extLst>
            <a:ext uri="{FF2B5EF4-FFF2-40B4-BE49-F238E27FC236}">
              <a16:creationId xmlns:a16="http://schemas.microsoft.com/office/drawing/2014/main" id="{D1716168-35FC-4590-9460-4E35B9D23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4258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51295</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5120</xdr:colOff>
      <xdr:row>0</xdr:row>
      <xdr:rowOff>43711</xdr:rowOff>
    </xdr:from>
    <xdr:ext cx="2438500" cy="711594"/>
    <xdr:pic>
      <xdr:nvPicPr>
        <xdr:cNvPr id="2" name="3 Imagen" descr="Logo Instituto Nacional de Cancerología-ESE">
          <a:extLst>
            <a:ext uri="{FF2B5EF4-FFF2-40B4-BE49-F238E27FC236}">
              <a16:creationId xmlns:a16="http://schemas.microsoft.com/office/drawing/2014/main" id="{C5432BA6-0272-42EE-88B9-D33D192A6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438500" cy="711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ccancer-my.sharepoint.com/personal/lmartinez_cancer_gov_co1/Documents/A&#241;o%202020/Proyectos/SAP%20HW/EP%20Invitacion%20Publica%202020/Referencia%20Invitacion%20de%20redes/CostosInvitacionPublica_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EMR "/>
      <sheetName val="CostoProductosServicio"/>
      <sheetName val="TotalCosto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view="pageBreakPreview" zoomScaleNormal="100" zoomScaleSheetLayoutView="100" workbookViewId="0">
      <selection activeCell="D1" sqref="D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2" customFormat="1" ht="21" customHeight="1" x14ac:dyDescent="0.2">
      <c r="A1" s="251" t="s">
        <v>13</v>
      </c>
      <c r="B1" s="252"/>
      <c r="C1" s="253"/>
    </row>
    <row r="2" spans="1:3" s="2" customFormat="1" ht="21" customHeight="1" x14ac:dyDescent="0.2">
      <c r="A2" s="254"/>
      <c r="B2" s="255"/>
      <c r="C2" s="256"/>
    </row>
    <row r="3" spans="1:3" s="2" customFormat="1" ht="20.25" customHeight="1" x14ac:dyDescent="0.2">
      <c r="A3" s="254"/>
      <c r="B3" s="255"/>
      <c r="C3" s="256"/>
    </row>
    <row r="4" spans="1:3" s="2" customFormat="1" ht="21" hidden="1" customHeight="1" x14ac:dyDescent="0.2">
      <c r="A4" s="254"/>
      <c r="B4" s="255"/>
      <c r="C4" s="256"/>
    </row>
    <row r="5" spans="1:3" s="2" customFormat="1" ht="21" hidden="1" customHeight="1" thickBot="1" x14ac:dyDescent="0.25">
      <c r="A5" s="257"/>
      <c r="B5" s="258"/>
      <c r="C5" s="259"/>
    </row>
    <row r="6" spans="1:3" ht="21" customHeight="1" thickBot="1" x14ac:dyDescent="0.3">
      <c r="A6" s="248" t="s">
        <v>205</v>
      </c>
      <c r="B6" s="249"/>
      <c r="C6" s="250"/>
    </row>
    <row r="7" spans="1:3" ht="21" customHeight="1" thickTop="1" thickBot="1" x14ac:dyDescent="0.3">
      <c r="A7" s="3" t="s">
        <v>16</v>
      </c>
      <c r="B7" s="4" t="s">
        <v>17</v>
      </c>
      <c r="C7" s="5" t="s">
        <v>18</v>
      </c>
    </row>
    <row r="8" spans="1:3" s="1" customFormat="1" ht="21" customHeight="1" thickBot="1" x14ac:dyDescent="0.3">
      <c r="A8" s="6" t="s">
        <v>244</v>
      </c>
      <c r="B8" s="7" t="s">
        <v>245</v>
      </c>
      <c r="C8" s="8" t="s">
        <v>19</v>
      </c>
    </row>
    <row r="9" spans="1:3" ht="21" customHeight="1" x14ac:dyDescent="0.25">
      <c r="A9" s="180" t="s">
        <v>246</v>
      </c>
      <c r="B9" s="182" t="s">
        <v>247</v>
      </c>
      <c r="C9" s="181" t="s">
        <v>19</v>
      </c>
    </row>
  </sheetData>
  <sheetProtection sheet="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75C3-0612-4EC6-AD9B-62A14DC55D71}">
  <dimension ref="A1:K51"/>
  <sheetViews>
    <sheetView tabSelected="1" view="pageBreakPreview" topLeftCell="A7" zoomScale="96" zoomScaleNormal="96" zoomScaleSheetLayoutView="96" workbookViewId="0">
      <selection activeCell="C39" sqref="C39:G39"/>
    </sheetView>
  </sheetViews>
  <sheetFormatPr baseColWidth="10" defaultColWidth="11.42578125" defaultRowHeight="15" x14ac:dyDescent="0.25"/>
  <cols>
    <col min="1" max="1" width="12.7109375" style="228" customWidth="1"/>
    <col min="2" max="2" width="9.42578125" style="229" bestFit="1" customWidth="1"/>
    <col min="3" max="3" width="70" style="230" bestFit="1" customWidth="1"/>
    <col min="4" max="4" width="6" style="231" bestFit="1" customWidth="1"/>
    <col min="5" max="5" width="15.140625" style="205" bestFit="1" customWidth="1"/>
    <col min="6" max="6" width="5.140625" style="205" bestFit="1" customWidth="1"/>
    <col min="7" max="7" width="12" style="232" bestFit="1" customWidth="1"/>
    <col min="8" max="8" width="24.5703125" style="205" bestFit="1" customWidth="1"/>
    <col min="9" max="9" width="17.42578125" style="205" hidden="1" customWidth="1"/>
    <col min="10" max="10" width="26.5703125" style="72" customWidth="1"/>
    <col min="11" max="11" width="24.42578125" style="204" bestFit="1" customWidth="1"/>
    <col min="12" max="16384" width="11.42578125" style="205"/>
  </cols>
  <sheetData>
    <row r="1" spans="1:11" s="189" customFormat="1" ht="15" customHeight="1" x14ac:dyDescent="0.2">
      <c r="A1" s="260" t="s">
        <v>148</v>
      </c>
      <c r="B1" s="261"/>
      <c r="C1" s="261"/>
      <c r="D1" s="261"/>
      <c r="E1" s="261"/>
      <c r="F1" s="261"/>
      <c r="G1" s="261"/>
      <c r="H1" s="262"/>
      <c r="I1" s="187"/>
      <c r="J1" s="64"/>
      <c r="K1" s="188"/>
    </row>
    <row r="2" spans="1:11" s="189" customFormat="1" ht="12" customHeight="1" x14ac:dyDescent="0.2">
      <c r="A2" s="263"/>
      <c r="B2" s="264"/>
      <c r="C2" s="264"/>
      <c r="D2" s="264"/>
      <c r="E2" s="264"/>
      <c r="F2" s="264"/>
      <c r="G2" s="264"/>
      <c r="H2" s="265"/>
      <c r="I2" s="187"/>
      <c r="J2" s="64"/>
      <c r="K2" s="188"/>
    </row>
    <row r="3" spans="1:11" s="189" customFormat="1" ht="12" customHeight="1" x14ac:dyDescent="0.2">
      <c r="A3" s="263"/>
      <c r="B3" s="264"/>
      <c r="C3" s="264"/>
      <c r="D3" s="264"/>
      <c r="E3" s="264"/>
      <c r="F3" s="264"/>
      <c r="G3" s="264"/>
      <c r="H3" s="265"/>
      <c r="I3" s="187"/>
      <c r="J3" s="64"/>
      <c r="K3" s="188"/>
    </row>
    <row r="4" spans="1:11" s="189" customFormat="1" ht="19.5" customHeight="1" x14ac:dyDescent="0.2">
      <c r="A4" s="263"/>
      <c r="B4" s="264"/>
      <c r="C4" s="264"/>
      <c r="D4" s="264"/>
      <c r="E4" s="264"/>
      <c r="F4" s="264"/>
      <c r="G4" s="264"/>
      <c r="H4" s="265"/>
      <c r="I4" s="187"/>
      <c r="J4" s="64"/>
      <c r="K4" s="188"/>
    </row>
    <row r="5" spans="1:11" s="189" customFormat="1" ht="6" customHeight="1" x14ac:dyDescent="0.2">
      <c r="A5" s="263"/>
      <c r="B5" s="266"/>
      <c r="C5" s="266"/>
      <c r="D5" s="266"/>
      <c r="E5" s="266"/>
      <c r="F5" s="266"/>
      <c r="G5" s="266"/>
      <c r="H5" s="265"/>
      <c r="I5" s="187"/>
      <c r="J5" s="64"/>
      <c r="K5" s="188"/>
    </row>
    <row r="6" spans="1:11" s="189" customFormat="1" ht="18.75" customHeight="1" x14ac:dyDescent="0.2">
      <c r="A6" s="267" t="s">
        <v>199</v>
      </c>
      <c r="B6" s="267"/>
      <c r="C6" s="267"/>
      <c r="D6" s="267"/>
      <c r="E6" s="267"/>
      <c r="F6" s="267"/>
      <c r="G6" s="267"/>
      <c r="H6" s="267"/>
      <c r="I6" s="190"/>
      <c r="J6" s="64"/>
      <c r="K6" s="188"/>
    </row>
    <row r="7" spans="1:11" s="193" customFormat="1" ht="12" x14ac:dyDescent="0.2">
      <c r="A7" s="268" t="s">
        <v>0</v>
      </c>
      <c r="B7" s="269" t="s">
        <v>149</v>
      </c>
      <c r="C7" s="269" t="s">
        <v>150</v>
      </c>
      <c r="D7" s="268" t="s">
        <v>151</v>
      </c>
      <c r="E7" s="270" t="s">
        <v>152</v>
      </c>
      <c r="F7" s="270"/>
      <c r="G7" s="270"/>
      <c r="H7" s="270"/>
      <c r="I7" s="191"/>
      <c r="J7" s="65"/>
      <c r="K7" s="192"/>
    </row>
    <row r="8" spans="1:11" s="193" customFormat="1" ht="33.75" x14ac:dyDescent="0.2">
      <c r="A8" s="268"/>
      <c r="B8" s="269"/>
      <c r="C8" s="269"/>
      <c r="D8" s="268"/>
      <c r="E8" s="194" t="s">
        <v>153</v>
      </c>
      <c r="F8" s="194" t="s">
        <v>154</v>
      </c>
      <c r="G8" s="195" t="s">
        <v>155</v>
      </c>
      <c r="H8" s="194" t="s">
        <v>156</v>
      </c>
      <c r="I8" s="196" t="s">
        <v>200</v>
      </c>
      <c r="J8" s="65"/>
      <c r="K8" s="192"/>
    </row>
    <row r="9" spans="1:11" s="193" customFormat="1" ht="12" x14ac:dyDescent="0.2">
      <c r="A9" s="268"/>
      <c r="B9" s="269"/>
      <c r="C9" s="269"/>
      <c r="D9" s="268"/>
      <c r="E9" s="270" t="s">
        <v>157</v>
      </c>
      <c r="F9" s="270"/>
      <c r="G9" s="270"/>
      <c r="H9" s="270"/>
      <c r="I9" s="191"/>
      <c r="J9" s="65"/>
      <c r="K9" s="192"/>
    </row>
    <row r="10" spans="1:11" s="198" customFormat="1" ht="25.5" customHeight="1" x14ac:dyDescent="0.2">
      <c r="A10" s="37" t="str">
        <f>'EMR '!A9</f>
        <v>1.</v>
      </c>
      <c r="B10" s="271" t="s">
        <v>232</v>
      </c>
      <c r="C10" s="271"/>
      <c r="D10" s="37"/>
      <c r="E10" s="66"/>
      <c r="F10" s="66"/>
      <c r="G10" s="139"/>
      <c r="H10" s="125"/>
      <c r="I10" s="127"/>
      <c r="J10" s="68"/>
      <c r="K10" s="197"/>
    </row>
    <row r="11" spans="1:11" s="193" customFormat="1" ht="21" customHeight="1" x14ac:dyDescent="0.2">
      <c r="A11" s="199"/>
      <c r="B11" s="278" t="s">
        <v>248</v>
      </c>
      <c r="C11" s="279"/>
      <c r="D11" s="280"/>
      <c r="E11" s="69"/>
      <c r="F11" s="69"/>
      <c r="G11" s="140"/>
      <c r="H11" s="159">
        <f>H12+H13+H14+H15+H16+H17+H29</f>
        <v>0</v>
      </c>
      <c r="I11" s="67"/>
      <c r="J11" s="65"/>
      <c r="K11" s="192"/>
    </row>
    <row r="12" spans="1:11" ht="21" customHeight="1" x14ac:dyDescent="0.25">
      <c r="A12" s="200" t="s">
        <v>119</v>
      </c>
      <c r="B12" s="201" t="str">
        <f>'EMR '!B10</f>
        <v>EMR-11</v>
      </c>
      <c r="C12" s="202" t="str">
        <f>'EMR '!C10</f>
        <v xml:space="preserve"> EQUIPOS PROCESAMIENTO (Nodos)</v>
      </c>
      <c r="D12" s="184">
        <v>0</v>
      </c>
      <c r="E12" s="144">
        <v>0</v>
      </c>
      <c r="F12" s="145">
        <v>0</v>
      </c>
      <c r="G12" s="146">
        <f>(+E12*F12)*D12</f>
        <v>0</v>
      </c>
      <c r="H12" s="147">
        <f>(D12*E12)+G12</f>
        <v>0</v>
      </c>
      <c r="I12" s="293">
        <v>2310</v>
      </c>
    </row>
    <row r="13" spans="1:11" ht="15.75" customHeight="1" x14ac:dyDescent="0.25">
      <c r="A13" s="200" t="s">
        <v>135</v>
      </c>
      <c r="B13" s="201" t="str">
        <f>'EMR '!B26</f>
        <v>EMR-21</v>
      </c>
      <c r="C13" s="202" t="str">
        <f>'EMR '!C26</f>
        <v>SISTEMAS ALMACENAMIENTO</v>
      </c>
      <c r="D13" s="184">
        <v>0</v>
      </c>
      <c r="E13" s="144">
        <v>0</v>
      </c>
      <c r="F13" s="145">
        <v>0</v>
      </c>
      <c r="G13" s="146">
        <f>(+E13*F13)*D13</f>
        <v>0</v>
      </c>
      <c r="H13" s="147">
        <f>(D13*E13)+G13</f>
        <v>0</v>
      </c>
      <c r="I13" s="293"/>
    </row>
    <row r="14" spans="1:11" ht="15.75" customHeight="1" x14ac:dyDescent="0.25">
      <c r="A14" s="200" t="s">
        <v>136</v>
      </c>
      <c r="B14" s="201" t="str">
        <f>'EMR '!B46</f>
        <v>EMR-31</v>
      </c>
      <c r="C14" s="202" t="str">
        <f>'EMR '!C46</f>
        <v>SISTEMA DE CONECTIVIDAD</v>
      </c>
      <c r="D14" s="184">
        <v>0</v>
      </c>
      <c r="E14" s="144">
        <v>0</v>
      </c>
      <c r="F14" s="145">
        <v>0</v>
      </c>
      <c r="G14" s="146">
        <f>(+E14*F14)*D14</f>
        <v>0</v>
      </c>
      <c r="H14" s="147">
        <f>(D14*E14)+G14</f>
        <v>0</v>
      </c>
      <c r="I14" s="293"/>
    </row>
    <row r="15" spans="1:11" ht="15.75" customHeight="1" x14ac:dyDescent="0.25">
      <c r="A15" s="200" t="s">
        <v>137</v>
      </c>
      <c r="B15" s="201" t="str">
        <f>'EMR '!B53</f>
        <v>EMR-41</v>
      </c>
      <c r="C15" s="202" t="str">
        <f>'EMR '!C53</f>
        <v>SOLUCION DE BACKUP</v>
      </c>
      <c r="D15" s="184">
        <v>0</v>
      </c>
      <c r="E15" s="144">
        <v>0</v>
      </c>
      <c r="F15" s="145">
        <v>0</v>
      </c>
      <c r="G15" s="146">
        <f>(+E15*F15)*D15</f>
        <v>0</v>
      </c>
      <c r="H15" s="147">
        <f>(D15*E15)+G15</f>
        <v>0</v>
      </c>
      <c r="I15" s="293"/>
    </row>
    <row r="16" spans="1:11" ht="15.75" customHeight="1" x14ac:dyDescent="0.25">
      <c r="A16" s="200" t="s">
        <v>138</v>
      </c>
      <c r="B16" s="201" t="str">
        <f>'EMR '!B67</f>
        <v>EMR-51</v>
      </c>
      <c r="C16" s="202" t="str">
        <f>'EMR '!C67</f>
        <v>SISTEMA EXTERNO DE BACKUP</v>
      </c>
      <c r="D16" s="184">
        <v>0</v>
      </c>
      <c r="E16" s="144">
        <v>0</v>
      </c>
      <c r="F16" s="145">
        <v>0</v>
      </c>
      <c r="G16" s="146">
        <f>(+E16*F16)*D16</f>
        <v>0</v>
      </c>
      <c r="H16" s="147">
        <f>(D16*E16)+G16</f>
        <v>0</v>
      </c>
      <c r="I16" s="293"/>
    </row>
    <row r="17" spans="1:9" ht="15.75" customHeight="1" x14ac:dyDescent="0.25">
      <c r="A17" s="200" t="s">
        <v>140</v>
      </c>
      <c r="B17" s="201" t="str">
        <f>'EMR '!B83</f>
        <v>EMR-71</v>
      </c>
      <c r="C17" s="202" t="str">
        <f>'EMR '!C83</f>
        <v>LICENCIAMIENTO DE SOFTWARE</v>
      </c>
      <c r="D17" s="200"/>
      <c r="E17" s="147"/>
      <c r="F17" s="203"/>
      <c r="G17" s="146"/>
      <c r="H17" s="147">
        <f>SUM(H18:H28)</f>
        <v>0</v>
      </c>
      <c r="I17" s="293"/>
    </row>
    <row r="18" spans="1:9" ht="15.75" customHeight="1" x14ac:dyDescent="0.25">
      <c r="A18" s="206"/>
      <c r="B18" s="128">
        <f>Licenciamiento!A7</f>
        <v>1</v>
      </c>
      <c r="C18" s="207" t="str">
        <f>Licenciamiento!B7</f>
        <v>Licenciamiento Sistema Operativo</v>
      </c>
      <c r="D18" s="186">
        <v>0</v>
      </c>
      <c r="E18" s="70">
        <v>0</v>
      </c>
      <c r="F18" s="71">
        <v>0</v>
      </c>
      <c r="G18" s="142">
        <f t="shared" ref="G18:G28" si="0">(+E18*F18)*D18</f>
        <v>0</v>
      </c>
      <c r="H18" s="143">
        <f t="shared" ref="H18:H28" si="1">(D18*E18)+G18</f>
        <v>0</v>
      </c>
      <c r="I18" s="293"/>
    </row>
    <row r="19" spans="1:9" ht="15.75" customHeight="1" x14ac:dyDescent="0.25">
      <c r="A19" s="206"/>
      <c r="B19" s="128">
        <f>Licenciamiento!A8</f>
        <v>2</v>
      </c>
      <c r="C19" s="207" t="str">
        <f>Licenciamiento!B8</f>
        <v>Licenciamiento Software y firmware de Servidores</v>
      </c>
      <c r="D19" s="186">
        <v>0</v>
      </c>
      <c r="E19" s="70">
        <v>0</v>
      </c>
      <c r="F19" s="71">
        <v>0</v>
      </c>
      <c r="G19" s="142">
        <f t="shared" si="0"/>
        <v>0</v>
      </c>
      <c r="H19" s="143">
        <f t="shared" si="1"/>
        <v>0</v>
      </c>
      <c r="I19" s="293"/>
    </row>
    <row r="20" spans="1:9" ht="21" x14ac:dyDescent="0.25">
      <c r="A20" s="206"/>
      <c r="B20" s="128">
        <f>Licenciamiento!A9</f>
        <v>3</v>
      </c>
      <c r="C20" s="207" t="str">
        <f>Licenciamiento!B9</f>
        <v>Licenciamiento Software de virtualizacion el cual debera permitir lo actual mas un 100%.</v>
      </c>
      <c r="D20" s="186">
        <v>0</v>
      </c>
      <c r="E20" s="70">
        <v>0</v>
      </c>
      <c r="F20" s="71">
        <v>0</v>
      </c>
      <c r="G20" s="142">
        <f t="shared" si="0"/>
        <v>0</v>
      </c>
      <c r="H20" s="143">
        <f t="shared" si="1"/>
        <v>0</v>
      </c>
      <c r="I20" s="293"/>
    </row>
    <row r="21" spans="1:9" x14ac:dyDescent="0.25">
      <c r="A21" s="206"/>
      <c r="B21" s="128">
        <f>Licenciamiento!A10</f>
        <v>4</v>
      </c>
      <c r="C21" s="207" t="str">
        <f>Licenciamiento!B10</f>
        <v>Licenciamiento Software y firmware de la solucion de backup</v>
      </c>
      <c r="D21" s="186">
        <v>0</v>
      </c>
      <c r="E21" s="70">
        <v>0</v>
      </c>
      <c r="F21" s="71">
        <v>0</v>
      </c>
      <c r="G21" s="142">
        <f t="shared" si="0"/>
        <v>0</v>
      </c>
      <c r="H21" s="143">
        <f t="shared" si="1"/>
        <v>0</v>
      </c>
      <c r="I21" s="293"/>
    </row>
    <row r="22" spans="1:9" x14ac:dyDescent="0.25">
      <c r="A22" s="206"/>
      <c r="B22" s="128">
        <f>Licenciamiento!A11</f>
        <v>5</v>
      </c>
      <c r="C22" s="207" t="str">
        <f>Licenciamiento!B11</f>
        <v>Licenciamiento Software de backup</v>
      </c>
      <c r="D22" s="186">
        <v>0</v>
      </c>
      <c r="E22" s="70">
        <v>0</v>
      </c>
      <c r="F22" s="71">
        <v>0</v>
      </c>
      <c r="G22" s="142">
        <f t="shared" si="0"/>
        <v>0</v>
      </c>
      <c r="H22" s="143">
        <f t="shared" si="1"/>
        <v>0</v>
      </c>
      <c r="I22" s="293"/>
    </row>
    <row r="23" spans="1:9" x14ac:dyDescent="0.25">
      <c r="A23" s="206"/>
      <c r="B23" s="128">
        <f>Licenciamiento!A12</f>
        <v>6</v>
      </c>
      <c r="C23" s="207" t="str">
        <f>Licenciamiento!B12</f>
        <v>Licenciamiento Software y firmware del sistema de almacenamiento</v>
      </c>
      <c r="D23" s="186">
        <v>0</v>
      </c>
      <c r="E23" s="70">
        <v>0</v>
      </c>
      <c r="F23" s="71">
        <v>0</v>
      </c>
      <c r="G23" s="142">
        <f t="shared" si="0"/>
        <v>0</v>
      </c>
      <c r="H23" s="143">
        <f t="shared" si="1"/>
        <v>0</v>
      </c>
      <c r="I23" s="293"/>
    </row>
    <row r="24" spans="1:9" x14ac:dyDescent="0.25">
      <c r="A24" s="206"/>
      <c r="B24" s="128">
        <f>Licenciamiento!A13</f>
        <v>7</v>
      </c>
      <c r="C24" s="207" t="str">
        <f>Licenciamiento!B13</f>
        <v>Licenciamiento Software y firmware del librería de backup</v>
      </c>
      <c r="D24" s="186">
        <v>0</v>
      </c>
      <c r="E24" s="70">
        <v>0</v>
      </c>
      <c r="F24" s="71">
        <v>0</v>
      </c>
      <c r="G24" s="142">
        <f t="shared" si="0"/>
        <v>0</v>
      </c>
      <c r="H24" s="143">
        <f t="shared" si="1"/>
        <v>0</v>
      </c>
      <c r="I24" s="293"/>
    </row>
    <row r="25" spans="1:9" x14ac:dyDescent="0.25">
      <c r="A25" s="206"/>
      <c r="B25" s="128">
        <f>Licenciamiento!A14</f>
        <v>8</v>
      </c>
      <c r="C25" s="207" t="str">
        <f>Licenciamiento!B14</f>
        <v>Licenciamiento Software y firmware de elementos de SAN</v>
      </c>
      <c r="D25" s="186">
        <v>0</v>
      </c>
      <c r="E25" s="70">
        <v>0</v>
      </c>
      <c r="F25" s="71">
        <v>0</v>
      </c>
      <c r="G25" s="142">
        <f t="shared" si="0"/>
        <v>0</v>
      </c>
      <c r="H25" s="143">
        <f t="shared" si="1"/>
        <v>0</v>
      </c>
      <c r="I25" s="293"/>
    </row>
    <row r="26" spans="1:9" x14ac:dyDescent="0.25">
      <c r="A26" s="206"/>
      <c r="B26" s="128">
        <f>Licenciamiento!A15</f>
        <v>9</v>
      </c>
      <c r="C26" s="207" t="str">
        <f>Licenciamiento!B15</f>
        <v>Licenciamiento necesario para la replica al CDR  si aplica</v>
      </c>
      <c r="D26" s="186">
        <v>0</v>
      </c>
      <c r="E26" s="70">
        <v>0</v>
      </c>
      <c r="F26" s="71">
        <v>0</v>
      </c>
      <c r="G26" s="142">
        <f t="shared" si="0"/>
        <v>0</v>
      </c>
      <c r="H26" s="143">
        <f t="shared" si="1"/>
        <v>0</v>
      </c>
      <c r="I26" s="293"/>
    </row>
    <row r="27" spans="1:9" ht="21" x14ac:dyDescent="0.25">
      <c r="A27" s="206"/>
      <c r="B27" s="128">
        <f>Licenciamiento!A16</f>
        <v>10</v>
      </c>
      <c r="C27" s="207" t="str">
        <f>Licenciamiento!B16</f>
        <v>Licenciamiento adicional que sea necesario para la arquitectura  y funcionalidad  objeto</v>
      </c>
      <c r="D27" s="186">
        <v>0</v>
      </c>
      <c r="E27" s="70">
        <v>0</v>
      </c>
      <c r="F27" s="71">
        <v>0</v>
      </c>
      <c r="G27" s="142">
        <f t="shared" si="0"/>
        <v>0</v>
      </c>
      <c r="H27" s="143">
        <f t="shared" si="1"/>
        <v>0</v>
      </c>
      <c r="I27" s="293"/>
    </row>
    <row r="28" spans="1:9" x14ac:dyDescent="0.25">
      <c r="A28" s="206"/>
      <c r="B28" s="128">
        <f>Licenciamiento!A17</f>
        <v>11</v>
      </c>
      <c r="C28" s="209" t="s">
        <v>229</v>
      </c>
      <c r="D28" s="186">
        <v>0</v>
      </c>
      <c r="E28" s="70">
        <v>0</v>
      </c>
      <c r="F28" s="71">
        <v>0</v>
      </c>
      <c r="G28" s="142">
        <f t="shared" si="0"/>
        <v>0</v>
      </c>
      <c r="H28" s="143">
        <f t="shared" si="1"/>
        <v>0</v>
      </c>
      <c r="I28" s="293"/>
    </row>
    <row r="29" spans="1:9" ht="21" x14ac:dyDescent="0.25">
      <c r="A29" s="200"/>
      <c r="B29" s="138" t="str">
        <f>'EMR '!B132</f>
        <v>EMR-10-1</v>
      </c>
      <c r="C29" s="202" t="s">
        <v>233</v>
      </c>
      <c r="D29" s="201"/>
      <c r="E29" s="147"/>
      <c r="F29" s="203"/>
      <c r="G29" s="146"/>
      <c r="H29" s="147">
        <f>SUM(H30:H31)</f>
        <v>0</v>
      </c>
      <c r="I29" s="293"/>
    </row>
    <row r="30" spans="1:9" x14ac:dyDescent="0.25">
      <c r="A30" s="206"/>
      <c r="B30" s="208">
        <v>1</v>
      </c>
      <c r="C30" s="210" t="s">
        <v>230</v>
      </c>
      <c r="D30" s="186">
        <v>0</v>
      </c>
      <c r="E30" s="70">
        <v>0</v>
      </c>
      <c r="F30" s="71">
        <v>0</v>
      </c>
      <c r="G30" s="142">
        <f>(+E30*F30)*D30</f>
        <v>0</v>
      </c>
      <c r="H30" s="143">
        <f>(D30*E30)+G30</f>
        <v>0</v>
      </c>
      <c r="I30" s="293"/>
    </row>
    <row r="31" spans="1:9" x14ac:dyDescent="0.25">
      <c r="A31" s="206"/>
      <c r="B31" s="208">
        <v>2</v>
      </c>
      <c r="C31" s="210" t="s">
        <v>175</v>
      </c>
      <c r="D31" s="186">
        <v>0</v>
      </c>
      <c r="E31" s="70">
        <v>0</v>
      </c>
      <c r="F31" s="71">
        <v>0</v>
      </c>
      <c r="G31" s="142">
        <f>(+E31*F31)*D31</f>
        <v>0</v>
      </c>
      <c r="H31" s="143">
        <f>(D31*E31)+G31</f>
        <v>0</v>
      </c>
      <c r="I31" s="293"/>
    </row>
    <row r="32" spans="1:9" ht="15.75" customHeight="1" x14ac:dyDescent="0.25">
      <c r="A32" s="211"/>
      <c r="B32" s="275" t="s">
        <v>250</v>
      </c>
      <c r="C32" s="276"/>
      <c r="D32" s="277"/>
      <c r="E32" s="149"/>
      <c r="F32" s="212"/>
      <c r="G32" s="148"/>
      <c r="H32" s="159">
        <f>SUM(H33:H34)</f>
        <v>0</v>
      </c>
      <c r="I32" s="129"/>
    </row>
    <row r="33" spans="1:11" x14ac:dyDescent="0.25">
      <c r="A33" s="200" t="str">
        <f>'EMR '!A74</f>
        <v>6.1</v>
      </c>
      <c r="B33" s="201" t="str">
        <f>'EMR '!B74</f>
        <v>EMR-61</v>
      </c>
      <c r="C33" s="202" t="str">
        <f>'EMR '!C74</f>
        <v>SERVICIOS DE INSTALACION, MIGRACION.</v>
      </c>
      <c r="D33" s="185">
        <v>0</v>
      </c>
      <c r="E33" s="135">
        <v>0</v>
      </c>
      <c r="F33" s="136">
        <v>0</v>
      </c>
      <c r="G33" s="141">
        <f>(+E33*F33)*D33</f>
        <v>0</v>
      </c>
      <c r="H33" s="137">
        <f>(D33*E33)+G33</f>
        <v>0</v>
      </c>
      <c r="I33" s="294">
        <v>190</v>
      </c>
    </row>
    <row r="34" spans="1:11" x14ac:dyDescent="0.25">
      <c r="A34" s="200" t="str">
        <f>'EMR '!A79</f>
        <v>6.2</v>
      </c>
      <c r="B34" s="201" t="str">
        <f>'EMR '!B79</f>
        <v>EMR-62</v>
      </c>
      <c r="C34" s="202" t="str">
        <f>'EMR '!C79</f>
        <v>CAPACITACION</v>
      </c>
      <c r="D34" s="185">
        <v>0</v>
      </c>
      <c r="E34" s="135">
        <v>0</v>
      </c>
      <c r="F34" s="136">
        <v>0</v>
      </c>
      <c r="G34" s="141">
        <f>(+E34*F34)*D34</f>
        <v>0</v>
      </c>
      <c r="H34" s="137">
        <f>(D34*E34)+G34</f>
        <v>0</v>
      </c>
      <c r="I34" s="294"/>
      <c r="J34" s="205"/>
      <c r="K34" s="205"/>
    </row>
    <row r="35" spans="1:11" x14ac:dyDescent="0.25">
      <c r="A35" s="211" t="str">
        <f>'EMR '!A98</f>
        <v>8.1</v>
      </c>
      <c r="B35" s="233" t="str">
        <f>'EMR '!B98</f>
        <v>EMR-81</v>
      </c>
      <c r="C35" s="199" t="str">
        <f>'EMR '!C98</f>
        <v>SERVICIOS DE  CRD  ( CENTRO DE RECUPERACION DE DESASTRES)</v>
      </c>
      <c r="D35" s="234">
        <v>0</v>
      </c>
      <c r="E35" s="235"/>
      <c r="F35" s="236">
        <v>0</v>
      </c>
      <c r="G35" s="237">
        <f>(+E35*F35)*D35</f>
        <v>0</v>
      </c>
      <c r="H35" s="247">
        <f>(D35*E35)+G35</f>
        <v>0</v>
      </c>
      <c r="I35" s="126">
        <v>300</v>
      </c>
      <c r="J35" s="205"/>
      <c r="K35" s="205"/>
    </row>
    <row r="36" spans="1:11" x14ac:dyDescent="0.25">
      <c r="A36" s="286"/>
      <c r="B36" s="286"/>
      <c r="C36" s="287" t="s">
        <v>159</v>
      </c>
      <c r="D36" s="287"/>
      <c r="E36" s="213"/>
      <c r="F36" s="213"/>
      <c r="G36" s="214"/>
      <c r="H36" s="159">
        <f>H11+H32+H35</f>
        <v>0</v>
      </c>
      <c r="I36" s="215">
        <f>SUM(I12:I35)</f>
        <v>2800</v>
      </c>
      <c r="J36" s="205"/>
      <c r="K36" s="205"/>
    </row>
    <row r="37" spans="1:11" x14ac:dyDescent="0.25">
      <c r="A37" s="272" t="s">
        <v>234</v>
      </c>
      <c r="B37" s="273"/>
      <c r="C37" s="273"/>
      <c r="D37" s="273"/>
      <c r="E37" s="273"/>
      <c r="F37" s="273"/>
      <c r="G37" s="273"/>
      <c r="H37" s="273"/>
      <c r="I37" s="216"/>
      <c r="J37" s="205"/>
      <c r="K37" s="205"/>
    </row>
    <row r="38" spans="1:11" ht="15.75" thickBot="1" x14ac:dyDescent="0.3">
      <c r="A38" s="274"/>
      <c r="B38" s="274"/>
      <c r="C38" s="274"/>
      <c r="D38" s="274"/>
      <c r="E38" s="274"/>
      <c r="F38" s="274"/>
      <c r="G38" s="274"/>
      <c r="H38" s="274"/>
      <c r="I38" s="217"/>
      <c r="J38" s="205"/>
      <c r="K38" s="205"/>
    </row>
    <row r="39" spans="1:11" ht="33" customHeight="1" x14ac:dyDescent="0.25">
      <c r="A39" s="288" t="s">
        <v>7</v>
      </c>
      <c r="B39" s="289"/>
      <c r="C39" s="290"/>
      <c r="D39" s="291"/>
      <c r="E39" s="291"/>
      <c r="F39" s="291"/>
      <c r="G39" s="292"/>
      <c r="H39" s="218"/>
      <c r="I39" s="217"/>
      <c r="J39" s="205"/>
      <c r="K39" s="205"/>
    </row>
    <row r="40" spans="1:11" ht="22.5" customHeight="1" x14ac:dyDescent="0.25">
      <c r="A40" s="295" t="s">
        <v>8</v>
      </c>
      <c r="B40" s="296"/>
      <c r="C40" s="297"/>
      <c r="D40" s="298"/>
      <c r="E40" s="298"/>
      <c r="F40" s="298"/>
      <c r="G40" s="299"/>
      <c r="H40" s="218"/>
      <c r="I40" s="217"/>
      <c r="J40" s="205"/>
      <c r="K40" s="205"/>
    </row>
    <row r="41" spans="1:11" ht="20.100000000000001" customHeight="1" x14ac:dyDescent="0.25">
      <c r="A41" s="295" t="s">
        <v>9</v>
      </c>
      <c r="B41" s="296"/>
      <c r="C41" s="297"/>
      <c r="D41" s="298"/>
      <c r="E41" s="298"/>
      <c r="F41" s="298"/>
      <c r="G41" s="299"/>
      <c r="H41" s="218"/>
      <c r="I41" s="217"/>
      <c r="J41" s="205"/>
      <c r="K41" s="205"/>
    </row>
    <row r="42" spans="1:11" ht="39" customHeight="1" thickBot="1" x14ac:dyDescent="0.3">
      <c r="A42" s="281" t="s">
        <v>10</v>
      </c>
      <c r="B42" s="282"/>
      <c r="C42" s="283"/>
      <c r="D42" s="284"/>
      <c r="E42" s="284"/>
      <c r="F42" s="284"/>
      <c r="G42" s="285"/>
      <c r="H42" s="218"/>
      <c r="I42" s="217"/>
      <c r="J42" s="205"/>
      <c r="K42" s="205"/>
    </row>
    <row r="43" spans="1:11" x14ac:dyDescent="0.25">
      <c r="A43" s="218"/>
      <c r="B43" s="218"/>
      <c r="C43" s="218"/>
      <c r="D43" s="218"/>
      <c r="E43" s="218"/>
      <c r="F43" s="218"/>
      <c r="G43" s="219"/>
      <c r="H43" s="218"/>
      <c r="I43" s="217"/>
      <c r="J43" s="205"/>
      <c r="K43" s="205"/>
    </row>
    <row r="44" spans="1:11" x14ac:dyDescent="0.25">
      <c r="A44" s="220"/>
      <c r="B44" s="220"/>
      <c r="C44" s="220"/>
      <c r="D44" s="220"/>
      <c r="E44" s="220"/>
      <c r="F44" s="220"/>
      <c r="G44" s="221"/>
      <c r="H44" s="220"/>
      <c r="I44" s="217"/>
      <c r="J44" s="205"/>
      <c r="K44" s="205"/>
    </row>
    <row r="45" spans="1:11" x14ac:dyDescent="0.25">
      <c r="A45" s="222"/>
      <c r="B45" s="223"/>
      <c r="C45" s="224"/>
      <c r="D45" s="225"/>
      <c r="E45" s="226"/>
      <c r="F45" s="226"/>
      <c r="G45" s="227"/>
      <c r="H45" s="226"/>
      <c r="J45" s="205"/>
      <c r="K45" s="205"/>
    </row>
    <row r="46" spans="1:11" x14ac:dyDescent="0.25">
      <c r="A46" s="222"/>
      <c r="B46" s="223"/>
      <c r="C46" s="224" t="s">
        <v>160</v>
      </c>
      <c r="D46" s="225"/>
      <c r="E46" s="226"/>
      <c r="F46" s="226"/>
      <c r="G46" s="227"/>
      <c r="H46" s="226"/>
      <c r="J46" s="205"/>
      <c r="K46" s="205"/>
    </row>
    <row r="47" spans="1:11" x14ac:dyDescent="0.25">
      <c r="A47" s="222"/>
      <c r="B47" s="223"/>
      <c r="C47" s="224" t="s">
        <v>161</v>
      </c>
      <c r="D47" s="225"/>
      <c r="E47" s="226"/>
      <c r="F47" s="226"/>
      <c r="G47" s="227"/>
      <c r="H47" s="226"/>
      <c r="J47" s="205"/>
      <c r="K47" s="205"/>
    </row>
    <row r="48" spans="1:11" x14ac:dyDescent="0.25">
      <c r="A48" s="222"/>
      <c r="B48" s="223"/>
      <c r="C48" s="224"/>
      <c r="D48" s="225"/>
      <c r="E48" s="226"/>
      <c r="F48" s="226"/>
      <c r="G48" s="227"/>
      <c r="H48" s="226"/>
      <c r="J48" s="205"/>
      <c r="K48" s="205"/>
    </row>
    <row r="49" spans="1:11" x14ac:dyDescent="0.25">
      <c r="A49" s="222"/>
      <c r="B49" s="223"/>
      <c r="C49" s="224"/>
      <c r="D49" s="225"/>
      <c r="E49" s="226"/>
      <c r="F49" s="226"/>
      <c r="G49" s="227"/>
      <c r="H49" s="226"/>
      <c r="J49" s="205"/>
      <c r="K49" s="205"/>
    </row>
    <row r="50" spans="1:11" x14ac:dyDescent="0.25">
      <c r="A50" s="222"/>
      <c r="B50" s="223"/>
      <c r="C50" s="224"/>
      <c r="D50" s="225"/>
      <c r="E50" s="226"/>
      <c r="F50" s="226"/>
      <c r="G50" s="227"/>
      <c r="H50" s="226"/>
      <c r="J50" s="205"/>
      <c r="K50" s="205"/>
    </row>
    <row r="51" spans="1:11" x14ac:dyDescent="0.25">
      <c r="A51" s="222"/>
      <c r="B51" s="223"/>
      <c r="C51" s="224"/>
      <c r="D51" s="225"/>
      <c r="E51" s="226"/>
      <c r="F51" s="226"/>
      <c r="G51" s="227"/>
      <c r="H51" s="226"/>
      <c r="J51" s="205"/>
      <c r="K51" s="205"/>
    </row>
  </sheetData>
  <sheetProtection sheet="1" formatCells="0" formatColumns="0" selectLockedCells="1"/>
  <mergeCells count="24">
    <mergeCell ref="I12:I31"/>
    <mergeCell ref="I33:I34"/>
    <mergeCell ref="A40:B40"/>
    <mergeCell ref="C40:G40"/>
    <mergeCell ref="A41:B41"/>
    <mergeCell ref="C41:G41"/>
    <mergeCell ref="B10:C10"/>
    <mergeCell ref="A37:H38"/>
    <mergeCell ref="B32:D32"/>
    <mergeCell ref="B11:D11"/>
    <mergeCell ref="A42:B42"/>
    <mergeCell ref="C42:G42"/>
    <mergeCell ref="A36:B36"/>
    <mergeCell ref="C36:D36"/>
    <mergeCell ref="A39:B39"/>
    <mergeCell ref="C39:G39"/>
    <mergeCell ref="A1:H5"/>
    <mergeCell ref="A6:H6"/>
    <mergeCell ref="A7:A9"/>
    <mergeCell ref="B7:B9"/>
    <mergeCell ref="C7:C9"/>
    <mergeCell ref="D7:D9"/>
    <mergeCell ref="E7:H7"/>
    <mergeCell ref="E9:H9"/>
  </mergeCells>
  <pageMargins left="0.7" right="0.7" top="0.75" bottom="0.75" header="0.3" footer="0.3"/>
  <pageSetup scale="56"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2" id="{AD05AA77-FE04-4EF1-A83E-05B648529D9B}">
            <x14:iconSet iconSet="3Symbols" custom="1">
              <x14:cfvo type="percent">
                <xm:f>0</xm:f>
              </x14:cfvo>
              <x14:cfvo type="num">
                <xm:f>'https://inccancer-my.sharepoint.com/personal/lmartinez_cancer_gov_co1/Documents/Año 2020/Proyectos/SAP HW/EP Invitacion Publica 2020/Referencia Invitacion de redes/[CostosInvitacionPublica_Rt.xlsx]TotalCostos'!#REF!</xm:f>
              </x14:cfvo>
              <x14:cfvo type="num" gte="0">
                <xm:f>'https://inccancer-my.sharepoint.com/personal/lmartinez_cancer_gov_co1/Documents/Año 2020/Proyectos/SAP HW/EP Invitacion Publica 2020/Referencia Invitacion de redes/[CostosInvitacionPublica_Rt.xlsx]TotalCostos'!#REF!</xm:f>
              </x14:cfvo>
              <x14:cfIcon iconSet="3Symbols" iconId="2"/>
              <x14:cfIcon iconSet="3Symbols" iconId="2"/>
              <x14:cfIcon iconSet="3Symbols" iconId="0"/>
            </x14:iconSet>
          </x14:cfRule>
          <x14:cfRule type="cellIs" priority="23" operator="lessThanOrEqual" id="{7E948C2C-38F9-4F85-8818-76BA08539808}">
            <xm:f>'https://inccancer-my.sharepoint.com/personal/lmartinez_cancer_gov_co1/Documents/Año 2020/Proyectos/SAP HW/EP Invitacion Publica 2020/Referencia Invitacion de redes/[CostosInvitacionPublica_Rt.xlsx]TotalCostos'!#REF!</xm:f>
            <x14:dxf>
              <fill>
                <patternFill>
                  <bgColor rgb="FF00B050"/>
                </patternFill>
              </fill>
            </x14:dxf>
          </x14:cfRule>
          <x14:cfRule type="cellIs" priority="24" operator="greaterThan" id="{BAC51635-D698-42E8-99DC-B4D5742356A7}">
            <xm:f>'https://inccancer-my.sharepoint.com/personal/lmartinez_cancer_gov_co1/Documents/Año 2020/Proyectos/SAP HW/EP Invitacion Publica 2020/Referencia Invitacion de redes/[CostosInvitacionPublica_Rt.xlsx]TotalCostos'!#REF!</xm:f>
            <x14:dxf>
              <font>
                <strike val="0"/>
              </font>
              <fill>
                <patternFill>
                  <bgColor rgb="FFFF0000"/>
                </patternFill>
              </fill>
            </x14:dxf>
          </x14:cfRule>
          <xm:sqref>H10</xm:sqref>
        </x14:conditionalFormatting>
        <x14:conditionalFormatting xmlns:xm="http://schemas.microsoft.com/office/excel/2006/main">
          <x14:cfRule type="cellIs" priority="20" operator="lessThanOrEqual" id="{373CB7ED-AE4E-4D9A-BBC8-8753479567BE}">
            <xm:f>TotalCostos!$I$9</xm:f>
            <x14:dxf>
              <fill>
                <patternFill>
                  <bgColor rgb="FF00B050"/>
                </patternFill>
              </fill>
            </x14:dxf>
          </x14:cfRule>
          <x14:cfRule type="cellIs" priority="21" operator="greaterThan" id="{C78209C5-8644-4A93-AA79-4AA61EC2B772}">
            <xm:f>TotalCostos!$I$9</xm:f>
            <x14:dxf>
              <font>
                <strike val="0"/>
              </font>
              <fill>
                <patternFill>
                  <bgColor rgb="FFFF0000"/>
                </patternFill>
              </fill>
            </x14:dxf>
          </x14:cfRule>
          <xm:sqref>H11</xm:sqref>
        </x14:conditionalFormatting>
        <x14:conditionalFormatting xmlns:xm="http://schemas.microsoft.com/office/excel/2006/main">
          <x14:cfRule type="iconSet" priority="19" id="{2AA5E1AF-42A4-4877-A734-D8D281B1A767}">
            <x14:iconSet iconSet="3Symbols" custom="1">
              <x14:cfvo type="percent">
                <xm:f>0</xm:f>
              </x14:cfvo>
              <x14:cfvo type="num">
                <xm:f>TotalCostos!$I$9</xm:f>
              </x14:cfvo>
              <x14:cfvo type="num" gte="0">
                <xm:f>TotalCostos!$I$9</xm:f>
              </x14:cfvo>
              <x14:cfIcon iconSet="3Symbols" iconId="2"/>
              <x14:cfIcon iconSet="3Symbols" iconId="2"/>
              <x14:cfIcon iconSet="3Symbols" iconId="0"/>
            </x14:iconSet>
          </x14:cfRule>
          <xm:sqref>H11</xm:sqref>
        </x14:conditionalFormatting>
        <x14:conditionalFormatting xmlns:xm="http://schemas.microsoft.com/office/excel/2006/main">
          <x14:cfRule type="cellIs" priority="11" operator="lessThanOrEqual" id="{C5DE6D22-749F-407B-B983-2EA29564BA05}">
            <xm:f>TotalCostos!$I$10</xm:f>
            <x14:dxf>
              <fill>
                <patternFill>
                  <bgColor rgb="FF00B050"/>
                </patternFill>
              </fill>
            </x14:dxf>
          </x14:cfRule>
          <x14:cfRule type="cellIs" priority="12" operator="greaterThan" id="{08A7E1FF-961B-4E7B-934F-FA0C104954B7}">
            <xm:f>TotalCostos!$I$10</xm:f>
            <x14:dxf>
              <font>
                <strike val="0"/>
              </font>
              <fill>
                <patternFill>
                  <bgColor rgb="FFFF0000"/>
                </patternFill>
              </fill>
            </x14:dxf>
          </x14:cfRule>
          <xm:sqref>H32</xm:sqref>
        </x14:conditionalFormatting>
        <x14:conditionalFormatting xmlns:xm="http://schemas.microsoft.com/office/excel/2006/main">
          <x14:cfRule type="iconSet" priority="10" id="{D5B43E66-A325-4947-9FEE-0CC102072530}">
            <x14:iconSet iconSet="3Symbols" custom="1">
              <x14:cfvo type="percent">
                <xm:f>0</xm:f>
              </x14:cfvo>
              <x14:cfvo type="num">
                <xm:f>TotalCostos!$I$10</xm:f>
              </x14:cfvo>
              <x14:cfvo type="num" gte="0">
                <xm:f>TotalCostos!$I$10</xm:f>
              </x14:cfvo>
              <x14:cfIcon iconSet="3Symbols" iconId="2"/>
              <x14:cfIcon iconSet="3Symbols" iconId="2"/>
              <x14:cfIcon iconSet="3Symbols" iconId="0"/>
            </x14:iconSet>
          </x14:cfRule>
          <xm:sqref>H32</xm:sqref>
        </x14:conditionalFormatting>
        <x14:conditionalFormatting xmlns:xm="http://schemas.microsoft.com/office/excel/2006/main">
          <x14:cfRule type="cellIs" priority="5" operator="lessThanOrEqual" id="{6BF90AA1-7514-4503-8F95-14E5BF302599}">
            <xm:f>TotalCostos!$I$12</xm:f>
            <x14:dxf>
              <fill>
                <patternFill>
                  <bgColor rgb="FF00B050"/>
                </patternFill>
              </fill>
            </x14:dxf>
          </x14:cfRule>
          <x14:cfRule type="cellIs" priority="6" operator="greaterThan" id="{8E3D3668-C8D6-4D7F-AB83-D43F9304C8DD}">
            <xm:f>TotalCostos!$I$12</xm:f>
            <x14:dxf>
              <font>
                <strike val="0"/>
              </font>
              <fill>
                <patternFill>
                  <bgColor rgb="FFFF0000"/>
                </patternFill>
              </fill>
            </x14:dxf>
          </x14:cfRule>
          <xm:sqref>H36</xm:sqref>
        </x14:conditionalFormatting>
        <x14:conditionalFormatting xmlns:xm="http://schemas.microsoft.com/office/excel/2006/main">
          <x14:cfRule type="iconSet" priority="4" id="{0C1DC180-BB26-4256-BB93-939D0CCF9742}">
            <x14:iconSet iconSet="3Symbols" custom="1">
              <x14:cfvo type="percent">
                <xm:f>0</xm:f>
              </x14:cfvo>
              <x14:cfvo type="num">
                <xm:f>TotalCostos!$I$12</xm:f>
              </x14:cfvo>
              <x14:cfvo type="num" gte="0">
                <xm:f>TotalCostos!$I$12</xm:f>
              </x14:cfvo>
              <x14:cfIcon iconSet="3Symbols" iconId="2"/>
              <x14:cfIcon iconSet="3Symbols" iconId="2"/>
              <x14:cfIcon iconSet="3Symbols" iconId="0"/>
            </x14:iconSet>
          </x14:cfRule>
          <xm:sqref>H36</xm:sqref>
        </x14:conditionalFormatting>
        <x14:conditionalFormatting xmlns:xm="http://schemas.microsoft.com/office/excel/2006/main">
          <x14:cfRule type="cellIs" priority="25" operator="lessThanOrEqual" id="{2814A4D2-AD01-4FAF-B1F8-6D2AFAE7F993}">
            <xm:f>TotalCostos!$I$11</xm:f>
            <x14:dxf>
              <fill>
                <patternFill>
                  <bgColor rgb="FF00B050"/>
                </patternFill>
              </fill>
            </x14:dxf>
          </x14:cfRule>
          <x14:cfRule type="cellIs" priority="26" operator="greaterThan" id="{79A85C68-94E9-4C18-9BCA-EC404E8D4681}">
            <xm:f>TotalCostos!$I$11</xm:f>
            <x14:dxf>
              <font>
                <strike val="0"/>
              </font>
              <fill>
                <patternFill>
                  <bgColor rgb="FFFF0000"/>
                </patternFill>
              </fill>
            </x14:dxf>
          </x14:cfRule>
          <xm:sqref>H35</xm:sqref>
        </x14:conditionalFormatting>
        <x14:conditionalFormatting xmlns:xm="http://schemas.microsoft.com/office/excel/2006/main">
          <x14:cfRule type="iconSet" priority="27" id="{C572AA72-BDB4-402D-AB21-432B6EE1A93D}">
            <x14:iconSet iconSet="3Symbols" custom="1">
              <x14:cfvo type="percent">
                <xm:f>0</xm:f>
              </x14:cfvo>
              <x14:cfvo type="num">
                <xm:f>TotalCostos!$I$11</xm:f>
              </x14:cfvo>
              <x14:cfvo type="num" gte="0">
                <xm:f>TotalCostos!$I$11</xm:f>
              </x14:cfvo>
              <x14:cfIcon iconSet="3Symbols" iconId="2"/>
              <x14:cfIcon iconSet="3Symbols" iconId="2"/>
              <x14:cfIcon iconSet="3Symbols" iconId="0"/>
            </x14:iconSet>
          </x14:cfRule>
          <xm:sqref>H35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J213"/>
  <sheetViews>
    <sheetView zoomScale="70" zoomScaleNormal="70" zoomScaleSheetLayoutView="75" workbookViewId="0">
      <pane ySplit="10" topLeftCell="A54" activePane="bottomLeft" state="frozen"/>
      <selection pane="bottomLeft" activeCell="D126" sqref="D126"/>
    </sheetView>
  </sheetViews>
  <sheetFormatPr baseColWidth="10" defaultColWidth="12.42578125" defaultRowHeight="12.75" x14ac:dyDescent="0.25"/>
  <cols>
    <col min="1" max="1" width="12.7109375" style="62" customWidth="1"/>
    <col min="2" max="2" width="33.140625" style="61" customWidth="1"/>
    <col min="3" max="3" width="109.28515625" style="63" customWidth="1"/>
    <col min="4" max="4" width="15.28515625" style="62" customWidth="1"/>
    <col min="5" max="5" width="15.5703125" style="12" customWidth="1"/>
    <col min="6" max="6" width="56" style="12" customWidth="1"/>
    <col min="7" max="7" width="11.85546875" style="12" customWidth="1"/>
    <col min="8" max="8" width="18.85546875" style="12" customWidth="1"/>
    <col min="9" max="9" width="16.5703125" style="12" customWidth="1"/>
    <col min="10" max="10" width="25.140625" style="33" customWidth="1"/>
    <col min="11" max="253" width="11.42578125" style="33" customWidth="1"/>
    <col min="254" max="254" width="8.7109375" style="33" customWidth="1"/>
    <col min="255" max="255" width="10.140625" style="33" bestFit="1" customWidth="1"/>
    <col min="256" max="256" width="56" style="33" customWidth="1"/>
    <col min="257" max="16384" width="12.42578125" style="33"/>
  </cols>
  <sheetData>
    <row r="1" spans="1:9" s="32" customFormat="1" x14ac:dyDescent="0.2">
      <c r="A1" s="309" t="s">
        <v>13</v>
      </c>
      <c r="B1" s="309"/>
      <c r="C1" s="309"/>
      <c r="D1" s="309"/>
      <c r="E1" s="309"/>
      <c r="F1" s="309"/>
      <c r="G1" s="309"/>
      <c r="H1" s="309"/>
      <c r="I1" s="309"/>
    </row>
    <row r="2" spans="1:9" s="32" customFormat="1" x14ac:dyDescent="0.2">
      <c r="A2" s="309"/>
      <c r="B2" s="309"/>
      <c r="C2" s="309"/>
      <c r="D2" s="309"/>
      <c r="E2" s="309"/>
      <c r="F2" s="309"/>
      <c r="G2" s="309"/>
      <c r="H2" s="309"/>
      <c r="I2" s="309"/>
    </row>
    <row r="3" spans="1:9" s="32" customFormat="1" x14ac:dyDescent="0.2">
      <c r="A3" s="309"/>
      <c r="B3" s="309"/>
      <c r="C3" s="309"/>
      <c r="D3" s="309"/>
      <c r="E3" s="309"/>
      <c r="F3" s="309"/>
      <c r="G3" s="309"/>
      <c r="H3" s="309"/>
      <c r="I3" s="309"/>
    </row>
    <row r="4" spans="1:9" s="32" customFormat="1" x14ac:dyDescent="0.2">
      <c r="A4" s="309"/>
      <c r="B4" s="309"/>
      <c r="C4" s="309"/>
      <c r="D4" s="309"/>
      <c r="E4" s="309"/>
      <c r="F4" s="309"/>
      <c r="G4" s="309"/>
      <c r="H4" s="309"/>
      <c r="I4" s="309"/>
    </row>
    <row r="5" spans="1:9" s="32" customFormat="1" x14ac:dyDescent="0.2">
      <c r="A5" s="309"/>
      <c r="B5" s="309"/>
      <c r="C5" s="309"/>
      <c r="D5" s="309"/>
      <c r="E5" s="309"/>
      <c r="F5" s="309"/>
      <c r="G5" s="309"/>
      <c r="H5" s="309"/>
      <c r="I5" s="309"/>
    </row>
    <row r="6" spans="1:9" x14ac:dyDescent="0.25">
      <c r="A6" s="310" t="s">
        <v>14</v>
      </c>
      <c r="B6" s="310"/>
      <c r="C6" s="310"/>
      <c r="D6" s="310"/>
      <c r="E6" s="310" t="s">
        <v>2</v>
      </c>
      <c r="F6" s="310"/>
      <c r="G6" s="310"/>
      <c r="H6" s="310"/>
      <c r="I6" s="310"/>
    </row>
    <row r="7" spans="1:9" ht="27" customHeight="1" x14ac:dyDescent="0.25">
      <c r="A7" s="34" t="s">
        <v>0</v>
      </c>
      <c r="B7" s="35" t="s">
        <v>1</v>
      </c>
      <c r="C7" s="36" t="s">
        <v>22</v>
      </c>
      <c r="D7" s="76" t="s">
        <v>21</v>
      </c>
      <c r="E7" s="9" t="s">
        <v>3</v>
      </c>
      <c r="F7" s="9" t="s">
        <v>4</v>
      </c>
      <c r="G7" s="103" t="s">
        <v>11</v>
      </c>
      <c r="H7" s="103" t="s">
        <v>12</v>
      </c>
      <c r="I7" s="9" t="s">
        <v>5</v>
      </c>
    </row>
    <row r="8" spans="1:9" x14ac:dyDescent="0.25">
      <c r="A8" s="37"/>
      <c r="B8" s="311"/>
      <c r="C8" s="311"/>
      <c r="D8" s="37"/>
      <c r="E8" s="271"/>
      <c r="F8" s="271"/>
      <c r="G8" s="271"/>
      <c r="H8" s="271"/>
      <c r="I8" s="271"/>
    </row>
    <row r="9" spans="1:9" ht="41.1" customHeight="1" x14ac:dyDescent="0.25">
      <c r="A9" s="38" t="s">
        <v>119</v>
      </c>
      <c r="B9" s="39" t="str">
        <f>C10</f>
        <v xml:space="preserve"> EQUIPOS PROCESAMIENTO (Nodos)</v>
      </c>
      <c r="C9" s="40"/>
      <c r="D9" s="77"/>
      <c r="E9" s="300"/>
      <c r="F9" s="300"/>
      <c r="G9" s="300"/>
      <c r="H9" s="300"/>
      <c r="I9" s="300"/>
    </row>
    <row r="10" spans="1:9" ht="13.5" customHeight="1" x14ac:dyDescent="0.25">
      <c r="A10" s="41" t="s">
        <v>118</v>
      </c>
      <c r="B10" s="41" t="s">
        <v>121</v>
      </c>
      <c r="C10" s="42" t="s">
        <v>231</v>
      </c>
      <c r="D10" s="53" t="s">
        <v>176</v>
      </c>
      <c r="E10" s="124" t="str">
        <f>C10</f>
        <v xml:space="preserve"> EQUIPOS PROCESAMIENTO (Nodos)</v>
      </c>
      <c r="F10" s="124"/>
      <c r="G10" s="124"/>
      <c r="H10" s="124"/>
      <c r="I10" s="124"/>
    </row>
    <row r="11" spans="1:9" ht="38.25" x14ac:dyDescent="0.25">
      <c r="A11" s="11">
        <f>1</f>
        <v>1</v>
      </c>
      <c r="B11" s="302" t="s">
        <v>29</v>
      </c>
      <c r="C11" s="43" t="s">
        <v>60</v>
      </c>
      <c r="D11" s="304"/>
      <c r="E11" s="10"/>
      <c r="F11" s="13"/>
      <c r="G11" s="104"/>
      <c r="H11" s="104"/>
      <c r="I11" s="13"/>
    </row>
    <row r="12" spans="1:9" ht="83.1" customHeight="1" x14ac:dyDescent="0.25">
      <c r="A12" s="16">
        <f>A11+1</f>
        <v>2</v>
      </c>
      <c r="B12" s="302"/>
      <c r="C12" s="43" t="s">
        <v>222</v>
      </c>
      <c r="D12" s="305"/>
      <c r="E12" s="10"/>
      <c r="F12" s="13"/>
      <c r="G12" s="104"/>
      <c r="H12" s="104"/>
      <c r="I12" s="13"/>
    </row>
    <row r="13" spans="1:9" ht="19.5" customHeight="1" x14ac:dyDescent="0.25">
      <c r="A13" s="16">
        <f t="shared" ref="A13:A24" si="0">A12+1</f>
        <v>3</v>
      </c>
      <c r="B13" s="302"/>
      <c r="C13" s="43" t="s">
        <v>25</v>
      </c>
      <c r="D13" s="305"/>
      <c r="E13" s="10"/>
      <c r="F13" s="13"/>
      <c r="G13" s="104"/>
      <c r="H13" s="104"/>
      <c r="I13" s="13"/>
    </row>
    <row r="14" spans="1:9" ht="32.450000000000003" customHeight="1" x14ac:dyDescent="0.25">
      <c r="A14" s="16">
        <f t="shared" si="0"/>
        <v>4</v>
      </c>
      <c r="B14" s="302"/>
      <c r="C14" s="14" t="s">
        <v>23</v>
      </c>
      <c r="D14" s="305"/>
      <c r="E14" s="17"/>
      <c r="F14" s="44"/>
      <c r="G14" s="44"/>
      <c r="H14" s="44"/>
      <c r="I14" s="18"/>
    </row>
    <row r="15" spans="1:9" ht="37.5" customHeight="1" x14ac:dyDescent="0.25">
      <c r="A15" s="16">
        <f t="shared" si="0"/>
        <v>5</v>
      </c>
      <c r="B15" s="302"/>
      <c r="C15" s="14" t="s">
        <v>24</v>
      </c>
      <c r="D15" s="305"/>
      <c r="E15" s="17"/>
      <c r="F15" s="44"/>
      <c r="G15" s="44"/>
      <c r="H15" s="44"/>
      <c r="I15" s="18"/>
    </row>
    <row r="16" spans="1:9" ht="18.600000000000001" customHeight="1" x14ac:dyDescent="0.25">
      <c r="A16" s="16">
        <f t="shared" si="0"/>
        <v>6</v>
      </c>
      <c r="B16" s="302"/>
      <c r="C16" s="14" t="s">
        <v>221</v>
      </c>
      <c r="D16" s="305"/>
      <c r="E16" s="17"/>
      <c r="F16" s="44"/>
      <c r="G16" s="44"/>
      <c r="H16" s="44"/>
      <c r="I16" s="18"/>
    </row>
    <row r="17" spans="1:10" ht="33" customHeight="1" x14ac:dyDescent="0.25">
      <c r="A17" s="16">
        <f t="shared" si="0"/>
        <v>7</v>
      </c>
      <c r="B17" s="302"/>
      <c r="C17" s="14" t="s">
        <v>117</v>
      </c>
      <c r="D17" s="305"/>
      <c r="E17" s="17"/>
      <c r="F17" s="44"/>
      <c r="G17" s="44"/>
      <c r="H17" s="44"/>
      <c r="I17" s="18"/>
    </row>
    <row r="18" spans="1:10" ht="33" customHeight="1" x14ac:dyDescent="0.25">
      <c r="A18" s="16">
        <f t="shared" si="0"/>
        <v>8</v>
      </c>
      <c r="B18" s="302"/>
      <c r="C18" s="15" t="s">
        <v>30</v>
      </c>
      <c r="D18" s="305"/>
      <c r="E18" s="17"/>
      <c r="F18" s="44"/>
      <c r="G18" s="44"/>
      <c r="H18" s="44"/>
      <c r="I18" s="18"/>
    </row>
    <row r="19" spans="1:10" ht="26.25" customHeight="1" x14ac:dyDescent="0.25">
      <c r="A19" s="16">
        <f t="shared" si="0"/>
        <v>9</v>
      </c>
      <c r="B19" s="302"/>
      <c r="C19" s="14" t="s">
        <v>31</v>
      </c>
      <c r="D19" s="305"/>
      <c r="E19" s="17"/>
      <c r="F19" s="44"/>
      <c r="G19" s="44"/>
      <c r="H19" s="44"/>
      <c r="I19" s="18"/>
    </row>
    <row r="20" spans="1:10" x14ac:dyDescent="0.25">
      <c r="A20" s="16">
        <f t="shared" si="0"/>
        <v>10</v>
      </c>
      <c r="B20" s="302"/>
      <c r="C20" s="14" t="s">
        <v>32</v>
      </c>
      <c r="D20" s="305"/>
      <c r="E20" s="17"/>
      <c r="F20" s="44"/>
      <c r="G20" s="44"/>
      <c r="H20" s="44"/>
      <c r="I20" s="18"/>
    </row>
    <row r="21" spans="1:10" ht="19.5" customHeight="1" x14ac:dyDescent="0.25">
      <c r="A21" s="16">
        <f t="shared" si="0"/>
        <v>11</v>
      </c>
      <c r="B21" s="302"/>
      <c r="C21" s="14" t="s">
        <v>26</v>
      </c>
      <c r="D21" s="305"/>
      <c r="E21" s="17"/>
      <c r="F21" s="44"/>
      <c r="G21" s="44"/>
      <c r="H21" s="44"/>
      <c r="I21" s="18"/>
    </row>
    <row r="22" spans="1:10" ht="38.1" customHeight="1" x14ac:dyDescent="0.25">
      <c r="A22" s="16">
        <f t="shared" si="0"/>
        <v>12</v>
      </c>
      <c r="B22" s="302"/>
      <c r="C22" s="14" t="s">
        <v>28</v>
      </c>
      <c r="D22" s="305"/>
      <c r="E22" s="17"/>
      <c r="F22" s="44"/>
      <c r="G22" s="44"/>
      <c r="H22" s="44"/>
      <c r="I22" s="18"/>
    </row>
    <row r="23" spans="1:10" ht="17.45" customHeight="1" x14ac:dyDescent="0.25">
      <c r="A23" s="16">
        <f t="shared" si="0"/>
        <v>13</v>
      </c>
      <c r="B23" s="302"/>
      <c r="C23" s="45" t="s">
        <v>27</v>
      </c>
      <c r="D23" s="305"/>
      <c r="E23" s="17"/>
      <c r="F23" s="44"/>
      <c r="G23" s="44"/>
      <c r="H23" s="44"/>
      <c r="I23" s="18"/>
    </row>
    <row r="24" spans="1:10" ht="25.5" customHeight="1" x14ac:dyDescent="0.25">
      <c r="A24" s="16">
        <f t="shared" si="0"/>
        <v>14</v>
      </c>
      <c r="B24" s="302"/>
      <c r="C24" s="46" t="s">
        <v>120</v>
      </c>
      <c r="D24" s="306"/>
      <c r="E24" s="17"/>
      <c r="F24" s="44"/>
      <c r="G24" s="44"/>
      <c r="H24" s="44"/>
      <c r="I24" s="18"/>
      <c r="J24" s="33" t="s">
        <v>181</v>
      </c>
    </row>
    <row r="25" spans="1:10" x14ac:dyDescent="0.25">
      <c r="A25" s="28" t="s">
        <v>135</v>
      </c>
      <c r="B25" s="26" t="str">
        <f>C26</f>
        <v>SISTEMAS ALMACENAMIENTO</v>
      </c>
      <c r="C25" s="47"/>
      <c r="D25" s="78"/>
      <c r="E25" s="25"/>
      <c r="F25" s="48"/>
      <c r="G25" s="48"/>
      <c r="H25" s="48"/>
      <c r="I25" s="18"/>
    </row>
    <row r="26" spans="1:10" ht="25.5" x14ac:dyDescent="0.25">
      <c r="A26" s="49" t="s">
        <v>124</v>
      </c>
      <c r="B26" s="41" t="s">
        <v>162</v>
      </c>
      <c r="C26" s="50" t="s">
        <v>147</v>
      </c>
      <c r="D26" s="93">
        <v>1</v>
      </c>
      <c r="E26" s="19"/>
      <c r="F26" s="51" t="str">
        <f>C26</f>
        <v>SISTEMAS ALMACENAMIENTO</v>
      </c>
      <c r="G26" s="51"/>
      <c r="H26" s="51"/>
      <c r="I26" s="17"/>
      <c r="J26" s="33" t="s">
        <v>182</v>
      </c>
    </row>
    <row r="27" spans="1:10" x14ac:dyDescent="0.25">
      <c r="A27" s="16">
        <v>1</v>
      </c>
      <c r="B27" s="302" t="s">
        <v>33</v>
      </c>
      <c r="C27" s="106" t="s">
        <v>180</v>
      </c>
      <c r="D27" s="80"/>
      <c r="E27" s="17"/>
      <c r="F27" s="44"/>
      <c r="G27" s="44"/>
      <c r="H27" s="44"/>
      <c r="I27" s="17"/>
    </row>
    <row r="28" spans="1:10" x14ac:dyDescent="0.25">
      <c r="A28" s="16">
        <f>A27+1</f>
        <v>2</v>
      </c>
      <c r="B28" s="302"/>
      <c r="C28" s="106" t="s">
        <v>34</v>
      </c>
      <c r="D28" s="79"/>
      <c r="E28" s="17"/>
      <c r="F28" s="44"/>
      <c r="G28" s="44"/>
      <c r="H28" s="44"/>
      <c r="I28" s="17"/>
      <c r="J28" s="33" t="s">
        <v>183</v>
      </c>
    </row>
    <row r="29" spans="1:10" x14ac:dyDescent="0.25">
      <c r="A29" s="16">
        <f t="shared" ref="A29:A44" si="1">A28+1</f>
        <v>3</v>
      </c>
      <c r="B29" s="302"/>
      <c r="C29" s="14" t="s">
        <v>179</v>
      </c>
      <c r="D29" s="79"/>
      <c r="E29" s="17"/>
      <c r="F29" s="44"/>
      <c r="G29" s="44"/>
      <c r="H29" s="44"/>
      <c r="I29" s="17"/>
    </row>
    <row r="30" spans="1:10" x14ac:dyDescent="0.25">
      <c r="A30" s="16">
        <f t="shared" si="1"/>
        <v>4</v>
      </c>
      <c r="B30" s="302"/>
      <c r="C30" s="14" t="s">
        <v>35</v>
      </c>
      <c r="D30" s="79"/>
      <c r="E30" s="17"/>
      <c r="F30" s="44"/>
      <c r="G30" s="44"/>
      <c r="H30" s="44"/>
      <c r="I30" s="17"/>
    </row>
    <row r="31" spans="1:10" x14ac:dyDescent="0.25">
      <c r="A31" s="16">
        <f t="shared" si="1"/>
        <v>5</v>
      </c>
      <c r="B31" s="302"/>
      <c r="C31" s="14" t="s">
        <v>36</v>
      </c>
      <c r="D31" s="79"/>
      <c r="E31" s="17"/>
      <c r="F31" s="44"/>
      <c r="G31" s="44"/>
      <c r="H31" s="44"/>
      <c r="I31" s="17"/>
    </row>
    <row r="32" spans="1:10" ht="33.950000000000003" customHeight="1" x14ac:dyDescent="0.25">
      <c r="A32" s="16">
        <f t="shared" si="1"/>
        <v>6</v>
      </c>
      <c r="B32" s="302"/>
      <c r="C32" s="52" t="s">
        <v>37</v>
      </c>
      <c r="D32" s="80"/>
      <c r="E32" s="17"/>
      <c r="F32" s="44"/>
      <c r="G32" s="44"/>
      <c r="H32" s="44"/>
      <c r="I32" s="17"/>
    </row>
    <row r="33" spans="1:9" ht="25.5" x14ac:dyDescent="0.25">
      <c r="A33" s="16">
        <f t="shared" si="1"/>
        <v>7</v>
      </c>
      <c r="B33" s="302"/>
      <c r="C33" s="106" t="s">
        <v>38</v>
      </c>
      <c r="D33" s="79"/>
      <c r="E33" s="17"/>
      <c r="F33" s="44"/>
      <c r="G33" s="44"/>
      <c r="H33" s="44"/>
      <c r="I33" s="17"/>
    </row>
    <row r="34" spans="1:9" x14ac:dyDescent="0.25">
      <c r="A34" s="16">
        <f t="shared" si="1"/>
        <v>8</v>
      </c>
      <c r="B34" s="302"/>
      <c r="C34" s="14" t="s">
        <v>101</v>
      </c>
      <c r="D34" s="79"/>
      <c r="E34" s="17"/>
      <c r="F34" s="44"/>
      <c r="G34" s="44"/>
      <c r="H34" s="44"/>
      <c r="I34" s="17"/>
    </row>
    <row r="35" spans="1:9" x14ac:dyDescent="0.25">
      <c r="A35" s="16">
        <f t="shared" si="1"/>
        <v>9</v>
      </c>
      <c r="B35" s="302"/>
      <c r="C35" s="14" t="s">
        <v>39</v>
      </c>
      <c r="D35" s="79"/>
      <c r="E35" s="17"/>
      <c r="F35" s="44"/>
      <c r="G35" s="44"/>
      <c r="H35" s="44"/>
      <c r="I35" s="17"/>
    </row>
    <row r="36" spans="1:9" x14ac:dyDescent="0.25">
      <c r="A36" s="16">
        <f t="shared" si="1"/>
        <v>10</v>
      </c>
      <c r="B36" s="302"/>
      <c r="C36" s="14" t="s">
        <v>40</v>
      </c>
      <c r="D36" s="79"/>
      <c r="E36" s="17"/>
      <c r="F36" s="44"/>
      <c r="G36" s="44"/>
      <c r="H36" s="44"/>
      <c r="I36" s="17"/>
    </row>
    <row r="37" spans="1:9" x14ac:dyDescent="0.25">
      <c r="A37" s="16">
        <f t="shared" si="1"/>
        <v>11</v>
      </c>
      <c r="B37" s="302"/>
      <c r="C37" s="14" t="s">
        <v>41</v>
      </c>
      <c r="D37" s="79"/>
      <c r="E37" s="17"/>
      <c r="F37" s="44"/>
      <c r="G37" s="44"/>
      <c r="H37" s="44"/>
      <c r="I37" s="17"/>
    </row>
    <row r="38" spans="1:9" x14ac:dyDescent="0.25">
      <c r="A38" s="16">
        <f t="shared" si="1"/>
        <v>12</v>
      </c>
      <c r="B38" s="302"/>
      <c r="C38" s="14" t="s">
        <v>42</v>
      </c>
      <c r="D38" s="79"/>
      <c r="E38" s="17"/>
      <c r="F38" s="44"/>
      <c r="G38" s="44"/>
      <c r="H38" s="44"/>
      <c r="I38" s="17"/>
    </row>
    <row r="39" spans="1:9" x14ac:dyDescent="0.25">
      <c r="A39" s="16">
        <f t="shared" si="1"/>
        <v>13</v>
      </c>
      <c r="B39" s="302"/>
      <c r="C39" s="14" t="s">
        <v>43</v>
      </c>
      <c r="D39" s="79"/>
      <c r="E39" s="17"/>
      <c r="F39" s="44"/>
      <c r="G39" s="44"/>
      <c r="H39" s="44"/>
      <c r="I39" s="17"/>
    </row>
    <row r="40" spans="1:9" x14ac:dyDescent="0.25">
      <c r="A40" s="16">
        <f t="shared" si="1"/>
        <v>14</v>
      </c>
      <c r="B40" s="302"/>
      <c r="C40" s="14" t="s">
        <v>44</v>
      </c>
      <c r="D40" s="79"/>
      <c r="E40" s="17"/>
      <c r="F40" s="44"/>
      <c r="G40" s="44"/>
      <c r="H40" s="44"/>
      <c r="I40" s="17"/>
    </row>
    <row r="41" spans="1:9" x14ac:dyDescent="0.25">
      <c r="A41" s="16">
        <f t="shared" si="1"/>
        <v>15</v>
      </c>
      <c r="B41" s="302"/>
      <c r="C41" s="14" t="s">
        <v>45</v>
      </c>
      <c r="D41" s="79"/>
      <c r="E41" s="17"/>
      <c r="F41" s="44"/>
      <c r="G41" s="44"/>
      <c r="H41" s="44"/>
      <c r="I41" s="17"/>
    </row>
    <row r="42" spans="1:9" x14ac:dyDescent="0.25">
      <c r="A42" s="16">
        <f t="shared" si="1"/>
        <v>16</v>
      </c>
      <c r="B42" s="302"/>
      <c r="C42" s="14" t="s">
        <v>27</v>
      </c>
      <c r="D42" s="79"/>
      <c r="E42" s="17"/>
      <c r="F42" s="44"/>
      <c r="G42" s="44"/>
      <c r="H42" s="44"/>
      <c r="I42" s="17"/>
    </row>
    <row r="43" spans="1:9" ht="25.5" x14ac:dyDescent="0.25">
      <c r="A43" s="16">
        <f t="shared" si="1"/>
        <v>17</v>
      </c>
      <c r="B43" s="302"/>
      <c r="C43" s="14" t="s">
        <v>46</v>
      </c>
      <c r="D43" s="79"/>
      <c r="E43" s="17"/>
      <c r="F43" s="44"/>
      <c r="G43" s="44"/>
      <c r="H43" s="44"/>
      <c r="I43" s="17"/>
    </row>
    <row r="44" spans="1:9" ht="25.5" x14ac:dyDescent="0.25">
      <c r="A44" s="16">
        <f t="shared" si="1"/>
        <v>18</v>
      </c>
      <c r="B44" s="302"/>
      <c r="C44" s="14" t="s">
        <v>184</v>
      </c>
      <c r="D44" s="79"/>
      <c r="E44" s="17"/>
      <c r="F44" s="44"/>
      <c r="G44" s="44"/>
      <c r="H44" s="44"/>
      <c r="I44" s="17"/>
    </row>
    <row r="45" spans="1:9" x14ac:dyDescent="0.25">
      <c r="A45" s="28" t="s">
        <v>136</v>
      </c>
      <c r="B45" s="26" t="str">
        <f>C46</f>
        <v>SISTEMA DE CONECTIVIDAD</v>
      </c>
      <c r="C45" s="30"/>
      <c r="D45" s="81"/>
      <c r="E45" s="25"/>
      <c r="F45" s="48"/>
      <c r="G45" s="48"/>
      <c r="H45" s="48"/>
      <c r="I45" s="17"/>
    </row>
    <row r="46" spans="1:9" x14ac:dyDescent="0.25">
      <c r="A46" s="49" t="s">
        <v>126</v>
      </c>
      <c r="B46" s="41" t="s">
        <v>125</v>
      </c>
      <c r="C46" s="50" t="s">
        <v>177</v>
      </c>
      <c r="D46" s="94">
        <v>1</v>
      </c>
      <c r="E46" s="19"/>
      <c r="F46" s="51" t="str">
        <f>C46</f>
        <v>SISTEMA DE CONECTIVIDAD</v>
      </c>
      <c r="G46" s="51"/>
      <c r="H46" s="51"/>
      <c r="I46" s="17"/>
    </row>
    <row r="47" spans="1:9" x14ac:dyDescent="0.25">
      <c r="A47" s="16">
        <v>1</v>
      </c>
      <c r="B47" s="307" t="s">
        <v>47</v>
      </c>
      <c r="C47" s="303" t="s">
        <v>48</v>
      </c>
      <c r="D47" s="303"/>
      <c r="E47" s="17"/>
      <c r="F47" s="44"/>
      <c r="G47" s="44"/>
      <c r="H47" s="44"/>
      <c r="I47" s="17"/>
    </row>
    <row r="48" spans="1:9" ht="69.599999999999994" customHeight="1" x14ac:dyDescent="0.25">
      <c r="A48" s="16">
        <v>2</v>
      </c>
      <c r="B48" s="308"/>
      <c r="C48" s="45" t="s">
        <v>102</v>
      </c>
      <c r="D48" s="79"/>
      <c r="E48" s="17"/>
      <c r="F48" s="44"/>
      <c r="G48" s="44"/>
      <c r="H48" s="44"/>
      <c r="I48" s="17"/>
    </row>
    <row r="49" spans="1:9" x14ac:dyDescent="0.25">
      <c r="A49" s="16">
        <v>3</v>
      </c>
      <c r="B49" s="308"/>
      <c r="C49" s="303" t="s">
        <v>49</v>
      </c>
      <c r="D49" s="303"/>
      <c r="E49" s="17"/>
      <c r="F49" s="44"/>
      <c r="G49" s="44"/>
      <c r="H49" s="44"/>
      <c r="I49" s="17"/>
    </row>
    <row r="50" spans="1:9" x14ac:dyDescent="0.25">
      <c r="A50" s="16">
        <v>4</v>
      </c>
      <c r="B50" s="308"/>
      <c r="C50" s="14" t="s">
        <v>50</v>
      </c>
      <c r="D50" s="79"/>
      <c r="E50" s="17"/>
      <c r="F50" s="44"/>
      <c r="G50" s="44"/>
      <c r="H50" s="44"/>
      <c r="I50" s="17"/>
    </row>
    <row r="51" spans="1:9" x14ac:dyDescent="0.25">
      <c r="A51" s="16">
        <v>5</v>
      </c>
      <c r="B51" s="308"/>
      <c r="C51" s="14" t="s">
        <v>51</v>
      </c>
      <c r="D51" s="79"/>
      <c r="E51" s="17"/>
      <c r="F51" s="44"/>
      <c r="G51" s="44"/>
      <c r="H51" s="44"/>
      <c r="I51" s="17"/>
    </row>
    <row r="52" spans="1:9" x14ac:dyDescent="0.25">
      <c r="A52" s="28" t="s">
        <v>137</v>
      </c>
      <c r="B52" s="26" t="str">
        <f>C53</f>
        <v>SOLUCION DE BACKUP</v>
      </c>
      <c r="C52" s="29"/>
      <c r="D52" s="82"/>
      <c r="E52" s="25"/>
      <c r="F52" s="48"/>
      <c r="G52" s="48"/>
      <c r="H52" s="48"/>
      <c r="I52" s="17"/>
    </row>
    <row r="53" spans="1:9" ht="14.1" customHeight="1" x14ac:dyDescent="0.25">
      <c r="A53" s="53" t="s">
        <v>127</v>
      </c>
      <c r="B53" s="41" t="s">
        <v>128</v>
      </c>
      <c r="C53" s="42" t="s">
        <v>56</v>
      </c>
      <c r="D53" s="53">
        <v>1</v>
      </c>
      <c r="E53" s="301" t="str">
        <f>C53</f>
        <v>SOLUCION DE BACKUP</v>
      </c>
      <c r="F53" s="301"/>
      <c r="G53" s="301"/>
      <c r="H53" s="301"/>
      <c r="I53" s="301"/>
    </row>
    <row r="54" spans="1:9" ht="22.5" customHeight="1" x14ac:dyDescent="0.2">
      <c r="A54" s="16">
        <v>1</v>
      </c>
      <c r="B54" s="302" t="s">
        <v>55</v>
      </c>
      <c r="C54" s="14" t="s">
        <v>61</v>
      </c>
      <c r="D54" s="83"/>
      <c r="E54" s="18" t="s">
        <v>6</v>
      </c>
      <c r="F54" s="44"/>
      <c r="G54" s="44"/>
      <c r="H54" s="44"/>
      <c r="I54" s="18"/>
    </row>
    <row r="55" spans="1:9" x14ac:dyDescent="0.2">
      <c r="A55" s="16">
        <v>2</v>
      </c>
      <c r="B55" s="302"/>
      <c r="C55" s="106" t="s">
        <v>185</v>
      </c>
      <c r="D55" s="83"/>
      <c r="E55" s="18"/>
      <c r="F55" s="44"/>
      <c r="G55" s="44"/>
      <c r="H55" s="44"/>
      <c r="I55" s="18"/>
    </row>
    <row r="56" spans="1:9" ht="19.5" customHeight="1" x14ac:dyDescent="0.2">
      <c r="A56" s="16">
        <v>3</v>
      </c>
      <c r="B56" s="302"/>
      <c r="C56" s="14" t="s">
        <v>62</v>
      </c>
      <c r="D56" s="83"/>
      <c r="E56" s="18"/>
      <c r="F56" s="44"/>
      <c r="G56" s="44"/>
      <c r="H56" s="44"/>
      <c r="I56" s="18"/>
    </row>
    <row r="57" spans="1:9" ht="28.5" customHeight="1" x14ac:dyDescent="0.2">
      <c r="A57" s="16">
        <v>4</v>
      </c>
      <c r="B57" s="302"/>
      <c r="C57" s="45" t="s">
        <v>63</v>
      </c>
      <c r="D57" s="83"/>
      <c r="E57" s="18"/>
      <c r="F57" s="44"/>
      <c r="G57" s="44"/>
      <c r="H57" s="44"/>
      <c r="I57" s="18"/>
    </row>
    <row r="58" spans="1:9" x14ac:dyDescent="0.2">
      <c r="A58" s="16">
        <v>5</v>
      </c>
      <c r="B58" s="302"/>
      <c r="C58" s="45" t="s">
        <v>77</v>
      </c>
      <c r="D58" s="83"/>
      <c r="E58" s="18"/>
      <c r="F58" s="44"/>
      <c r="G58" s="44"/>
      <c r="H58" s="44"/>
      <c r="I58" s="18"/>
    </row>
    <row r="59" spans="1:9" x14ac:dyDescent="0.2">
      <c r="A59" s="16">
        <v>6</v>
      </c>
      <c r="B59" s="302"/>
      <c r="C59" s="45" t="s">
        <v>64</v>
      </c>
      <c r="D59" s="83"/>
      <c r="E59" s="18"/>
      <c r="F59" s="44"/>
      <c r="G59" s="44"/>
      <c r="H59" s="44"/>
      <c r="I59" s="18"/>
    </row>
    <row r="60" spans="1:9" ht="23.45" customHeight="1" x14ac:dyDescent="0.2">
      <c r="A60" s="16">
        <v>7</v>
      </c>
      <c r="B60" s="302"/>
      <c r="C60" s="23" t="s">
        <v>40</v>
      </c>
      <c r="D60" s="84"/>
      <c r="E60" s="18"/>
      <c r="F60" s="44"/>
      <c r="G60" s="44"/>
      <c r="H60" s="44"/>
      <c r="I60" s="18"/>
    </row>
    <row r="61" spans="1:9" ht="18.95" customHeight="1" x14ac:dyDescent="0.2">
      <c r="A61" s="16">
        <v>8</v>
      </c>
      <c r="B61" s="302"/>
      <c r="C61" s="45" t="s">
        <v>65</v>
      </c>
      <c r="D61" s="83"/>
      <c r="E61" s="18"/>
      <c r="F61" s="44"/>
      <c r="G61" s="44"/>
      <c r="H61" s="44"/>
      <c r="I61" s="18"/>
    </row>
    <row r="62" spans="1:9" ht="14.1" customHeight="1" x14ac:dyDescent="0.2">
      <c r="A62" s="16">
        <v>9</v>
      </c>
      <c r="B62" s="302"/>
      <c r="C62" s="45" t="s">
        <v>67</v>
      </c>
      <c r="D62" s="83"/>
      <c r="E62" s="18"/>
      <c r="F62" s="44"/>
      <c r="G62" s="44"/>
      <c r="H62" s="44"/>
      <c r="I62" s="18"/>
    </row>
    <row r="63" spans="1:9" ht="14.45" customHeight="1" x14ac:dyDescent="0.2">
      <c r="A63" s="16">
        <v>10</v>
      </c>
      <c r="B63" s="302"/>
      <c r="C63" s="45" t="s">
        <v>66</v>
      </c>
      <c r="D63" s="83"/>
      <c r="E63" s="18"/>
      <c r="F63" s="44"/>
      <c r="G63" s="44"/>
      <c r="H63" s="44"/>
      <c r="I63" s="18"/>
    </row>
    <row r="64" spans="1:9" ht="16.5" customHeight="1" x14ac:dyDescent="0.2">
      <c r="A64" s="16">
        <v>11</v>
      </c>
      <c r="B64" s="302"/>
      <c r="C64" s="45" t="s">
        <v>68</v>
      </c>
      <c r="D64" s="83"/>
      <c r="E64" s="18"/>
      <c r="F64" s="44"/>
      <c r="G64" s="44"/>
      <c r="H64" s="44"/>
      <c r="I64" s="18"/>
    </row>
    <row r="65" spans="1:9" ht="18.95" customHeight="1" x14ac:dyDescent="0.2">
      <c r="A65" s="16">
        <v>12</v>
      </c>
      <c r="B65" s="302"/>
      <c r="C65" s="54" t="s">
        <v>186</v>
      </c>
      <c r="D65" s="85"/>
      <c r="E65" s="18"/>
      <c r="F65" s="44"/>
      <c r="G65" s="44"/>
      <c r="H65" s="44"/>
      <c r="I65" s="18"/>
    </row>
    <row r="66" spans="1:9" ht="28.5" customHeight="1" x14ac:dyDescent="0.2">
      <c r="A66" s="28" t="s">
        <v>138</v>
      </c>
      <c r="B66" s="26" t="str">
        <f>C67</f>
        <v>SISTEMA EXTERNO DE BACKUP</v>
      </c>
      <c r="C66" s="55"/>
      <c r="D66" s="86"/>
      <c r="E66" s="27"/>
      <c r="F66" s="48"/>
      <c r="G66" s="48"/>
      <c r="H66" s="48"/>
      <c r="I66" s="27"/>
    </row>
    <row r="67" spans="1:9" ht="28.5" customHeight="1" x14ac:dyDescent="0.2">
      <c r="A67" s="16" t="s">
        <v>131</v>
      </c>
      <c r="B67" s="41" t="s">
        <v>129</v>
      </c>
      <c r="C67" s="42" t="s">
        <v>69</v>
      </c>
      <c r="D67" s="95">
        <v>1</v>
      </c>
      <c r="E67" s="18"/>
      <c r="F67" s="56" t="str">
        <f>C67</f>
        <v>SISTEMA EXTERNO DE BACKUP</v>
      </c>
      <c r="G67" s="56"/>
      <c r="H67" s="56"/>
      <c r="I67" s="18"/>
    </row>
    <row r="68" spans="1:9" ht="27.6" customHeight="1" x14ac:dyDescent="0.25">
      <c r="A68" s="16">
        <v>1</v>
      </c>
      <c r="B68" s="302" t="s">
        <v>69</v>
      </c>
      <c r="C68" s="45" t="s">
        <v>70</v>
      </c>
      <c r="D68" s="45"/>
      <c r="E68" s="18"/>
      <c r="F68" s="44"/>
      <c r="G68" s="44"/>
      <c r="H68" s="44"/>
      <c r="I68" s="18"/>
    </row>
    <row r="69" spans="1:9" ht="23.45" customHeight="1" x14ac:dyDescent="0.25">
      <c r="A69" s="16">
        <v>2</v>
      </c>
      <c r="B69" s="302"/>
      <c r="C69" s="57" t="s">
        <v>71</v>
      </c>
      <c r="D69" s="87"/>
      <c r="E69" s="18"/>
      <c r="F69" s="44"/>
      <c r="G69" s="44"/>
      <c r="H69" s="44"/>
      <c r="I69" s="18"/>
    </row>
    <row r="70" spans="1:9" ht="23.45" customHeight="1" x14ac:dyDescent="0.25">
      <c r="A70" s="16">
        <v>3</v>
      </c>
      <c r="B70" s="302"/>
      <c r="C70" s="57" t="s">
        <v>72</v>
      </c>
      <c r="D70" s="87"/>
      <c r="E70" s="18"/>
      <c r="F70" s="44"/>
      <c r="G70" s="44"/>
      <c r="H70" s="44"/>
      <c r="I70" s="18"/>
    </row>
    <row r="71" spans="1:9" ht="25.5" customHeight="1" x14ac:dyDescent="0.25">
      <c r="A71" s="16">
        <v>4</v>
      </c>
      <c r="B71" s="302"/>
      <c r="C71" s="54" t="s">
        <v>73</v>
      </c>
      <c r="D71" s="87"/>
      <c r="E71" s="18"/>
      <c r="F71" s="44"/>
      <c r="G71" s="44"/>
      <c r="H71" s="44"/>
      <c r="I71" s="18"/>
    </row>
    <row r="72" spans="1:9" ht="19.5" customHeight="1" x14ac:dyDescent="0.25">
      <c r="A72" s="16">
        <v>5</v>
      </c>
      <c r="B72" s="302"/>
      <c r="C72" s="57" t="s">
        <v>225</v>
      </c>
      <c r="D72" s="87"/>
      <c r="E72" s="18"/>
      <c r="F72" s="44"/>
      <c r="G72" s="44"/>
      <c r="H72" s="44"/>
      <c r="I72" s="18"/>
    </row>
    <row r="73" spans="1:9" ht="38.1" customHeight="1" x14ac:dyDescent="0.25">
      <c r="A73" s="28" t="s">
        <v>139</v>
      </c>
      <c r="B73" s="26" t="s">
        <v>170</v>
      </c>
      <c r="C73" s="42"/>
      <c r="D73" s="88"/>
      <c r="E73" s="27"/>
      <c r="F73" s="48"/>
      <c r="G73" s="48"/>
      <c r="H73" s="48"/>
      <c r="I73" s="27"/>
    </row>
    <row r="74" spans="1:9" ht="24" customHeight="1" x14ac:dyDescent="0.25">
      <c r="A74" s="16" t="s">
        <v>130</v>
      </c>
      <c r="B74" s="41" t="s">
        <v>163</v>
      </c>
      <c r="C74" s="42" t="s">
        <v>167</v>
      </c>
      <c r="D74" s="96">
        <v>1</v>
      </c>
      <c r="E74" s="18"/>
      <c r="F74" s="56" t="str">
        <f>C74</f>
        <v>SERVICIOS DE INSTALACION, MIGRACION.</v>
      </c>
      <c r="G74" s="56"/>
      <c r="H74" s="56"/>
      <c r="I74" s="18"/>
    </row>
    <row r="75" spans="1:9" ht="47.25" customHeight="1" x14ac:dyDescent="0.2">
      <c r="A75" s="16">
        <v>1</v>
      </c>
      <c r="B75" s="307" t="s">
        <v>165</v>
      </c>
      <c r="C75" s="54" t="s">
        <v>80</v>
      </c>
      <c r="D75" s="83"/>
      <c r="E75" s="18"/>
      <c r="F75" s="44"/>
      <c r="G75" s="44"/>
      <c r="H75" s="44"/>
      <c r="I75" s="18"/>
    </row>
    <row r="76" spans="1:9" ht="47.25" customHeight="1" x14ac:dyDescent="0.2">
      <c r="A76" s="16">
        <v>2</v>
      </c>
      <c r="B76" s="308"/>
      <c r="C76" s="107" t="s">
        <v>187</v>
      </c>
      <c r="D76" s="85"/>
      <c r="E76" s="18"/>
      <c r="F76" s="44"/>
      <c r="G76" s="44"/>
      <c r="H76" s="44"/>
      <c r="I76" s="18"/>
    </row>
    <row r="77" spans="1:9" ht="47.25" customHeight="1" x14ac:dyDescent="0.2">
      <c r="A77" s="16">
        <v>3</v>
      </c>
      <c r="B77" s="308"/>
      <c r="C77" s="54" t="s">
        <v>81</v>
      </c>
      <c r="D77" s="85"/>
      <c r="E77" s="18"/>
      <c r="F77" s="44"/>
      <c r="G77" s="44"/>
      <c r="H77" s="44"/>
      <c r="I77" s="18"/>
    </row>
    <row r="78" spans="1:9" ht="47.25" customHeight="1" x14ac:dyDescent="0.2">
      <c r="A78" s="16">
        <v>4</v>
      </c>
      <c r="B78" s="315"/>
      <c r="C78" s="54" t="s">
        <v>188</v>
      </c>
      <c r="D78" s="85"/>
      <c r="E78" s="18"/>
      <c r="F78" s="44"/>
      <c r="G78" s="44"/>
      <c r="H78" s="44"/>
      <c r="I78" s="18"/>
    </row>
    <row r="79" spans="1:9" ht="47.25" customHeight="1" x14ac:dyDescent="0.2">
      <c r="A79" s="16" t="s">
        <v>178</v>
      </c>
      <c r="B79" s="41" t="s">
        <v>169</v>
      </c>
      <c r="C79" s="75" t="s">
        <v>168</v>
      </c>
      <c r="D79" s="97">
        <v>1</v>
      </c>
      <c r="E79" s="18"/>
      <c r="F79" s="44"/>
      <c r="G79" s="44"/>
      <c r="H79" s="44"/>
      <c r="I79" s="18"/>
    </row>
    <row r="80" spans="1:9" ht="47.25" customHeight="1" x14ac:dyDescent="0.2">
      <c r="A80" s="16">
        <v>1</v>
      </c>
      <c r="B80" s="307" t="s">
        <v>166</v>
      </c>
      <c r="C80" s="54" t="s">
        <v>204</v>
      </c>
      <c r="D80" s="85"/>
      <c r="E80" s="18"/>
      <c r="F80" s="44"/>
      <c r="G80" s="44"/>
      <c r="H80" s="44"/>
      <c r="I80" s="18"/>
    </row>
    <row r="81" spans="1:9" ht="47.25" customHeight="1" x14ac:dyDescent="0.2">
      <c r="A81" s="16">
        <v>2</v>
      </c>
      <c r="B81" s="315"/>
      <c r="C81" s="54" t="s">
        <v>122</v>
      </c>
      <c r="D81" s="85"/>
      <c r="E81" s="18"/>
      <c r="F81" s="44"/>
      <c r="G81" s="44"/>
      <c r="H81" s="44"/>
      <c r="I81" s="18"/>
    </row>
    <row r="82" spans="1:9" ht="30.95" customHeight="1" x14ac:dyDescent="0.2">
      <c r="A82" s="28" t="s">
        <v>140</v>
      </c>
      <c r="B82" s="26" t="str">
        <f>C83</f>
        <v>LICENCIAMIENTO DE SOFTWARE</v>
      </c>
      <c r="C82" s="58"/>
      <c r="D82" s="89"/>
      <c r="E82" s="27"/>
      <c r="F82" s="48"/>
      <c r="G82" s="48"/>
      <c r="H82" s="48"/>
      <c r="I82" s="18"/>
    </row>
    <row r="83" spans="1:9" ht="27" customHeight="1" x14ac:dyDescent="0.2">
      <c r="A83" s="16" t="s">
        <v>132</v>
      </c>
      <c r="B83" s="41" t="s">
        <v>133</v>
      </c>
      <c r="C83" s="13" t="s">
        <v>94</v>
      </c>
      <c r="D83" s="98">
        <v>1</v>
      </c>
      <c r="E83" s="18"/>
      <c r="F83" s="59" t="str">
        <f>C83</f>
        <v>LICENCIAMIENTO DE SOFTWARE</v>
      </c>
      <c r="G83" s="59"/>
      <c r="H83" s="59"/>
      <c r="I83" s="18"/>
    </row>
    <row r="84" spans="1:9" ht="69" customHeight="1" x14ac:dyDescent="0.2">
      <c r="A84" s="16">
        <v>1</v>
      </c>
      <c r="B84" s="307" t="s">
        <v>94</v>
      </c>
      <c r="C84" s="45" t="s">
        <v>211</v>
      </c>
      <c r="D84" s="85"/>
      <c r="E84" s="18"/>
      <c r="F84" s="44"/>
      <c r="G84" s="44"/>
      <c r="H84" s="44"/>
      <c r="I84" s="18"/>
    </row>
    <row r="85" spans="1:9" ht="62.1" customHeight="1" x14ac:dyDescent="0.2">
      <c r="A85" s="16">
        <v>2</v>
      </c>
      <c r="B85" s="308"/>
      <c r="C85" s="54" t="s">
        <v>189</v>
      </c>
      <c r="D85" s="85"/>
      <c r="E85" s="18"/>
      <c r="F85" s="44"/>
      <c r="G85" s="44"/>
      <c r="H85" s="44"/>
      <c r="I85" s="18"/>
    </row>
    <row r="86" spans="1:9" ht="34.5" customHeight="1" x14ac:dyDescent="0.2">
      <c r="A86" s="16">
        <v>3</v>
      </c>
      <c r="B86" s="308"/>
      <c r="C86" s="21" t="s">
        <v>123</v>
      </c>
      <c r="D86" s="85"/>
      <c r="E86" s="18"/>
      <c r="F86" s="44"/>
      <c r="G86" s="44"/>
      <c r="H86" s="44"/>
      <c r="I86" s="18"/>
    </row>
    <row r="87" spans="1:9" ht="14.45" customHeight="1" x14ac:dyDescent="0.2">
      <c r="A87" s="16">
        <v>4</v>
      </c>
      <c r="B87" s="308"/>
      <c r="C87" s="21" t="s">
        <v>190</v>
      </c>
      <c r="D87" s="85"/>
      <c r="E87" s="18"/>
      <c r="F87" s="44"/>
      <c r="G87" s="44"/>
      <c r="H87" s="44"/>
      <c r="I87" s="18"/>
    </row>
    <row r="88" spans="1:9" ht="23.1" customHeight="1" x14ac:dyDescent="0.2">
      <c r="A88" s="16">
        <v>5</v>
      </c>
      <c r="B88" s="308"/>
      <c r="C88" s="21" t="s">
        <v>53</v>
      </c>
      <c r="D88" s="85"/>
      <c r="E88" s="18"/>
      <c r="F88" s="44"/>
      <c r="G88" s="44"/>
      <c r="H88" s="44"/>
      <c r="I88" s="18"/>
    </row>
    <row r="89" spans="1:9" ht="14.45" customHeight="1" x14ac:dyDescent="0.2">
      <c r="A89" s="16">
        <v>6</v>
      </c>
      <c r="B89" s="308"/>
      <c r="C89" s="21" t="s">
        <v>54</v>
      </c>
      <c r="D89" s="85"/>
      <c r="E89" s="18"/>
      <c r="F89" s="44"/>
      <c r="G89" s="44"/>
      <c r="H89" s="44"/>
      <c r="I89" s="18"/>
    </row>
    <row r="90" spans="1:9" ht="15.6" customHeight="1" x14ac:dyDescent="0.2">
      <c r="A90" s="16">
        <v>7</v>
      </c>
      <c r="B90" s="308"/>
      <c r="C90" s="21" t="s">
        <v>52</v>
      </c>
      <c r="D90" s="85"/>
      <c r="E90" s="18"/>
      <c r="F90" s="44"/>
      <c r="G90" s="44"/>
      <c r="H90" s="44"/>
      <c r="I90" s="18"/>
    </row>
    <row r="91" spans="1:9" ht="20.45" customHeight="1" x14ac:dyDescent="0.2">
      <c r="A91" s="16">
        <v>8</v>
      </c>
      <c r="B91" s="308"/>
      <c r="C91" s="21" t="s">
        <v>96</v>
      </c>
      <c r="D91" s="85"/>
      <c r="E91" s="18"/>
      <c r="F91" s="44"/>
      <c r="G91" s="44"/>
      <c r="H91" s="44"/>
      <c r="I91" s="18"/>
    </row>
    <row r="92" spans="1:9" ht="17.100000000000001" customHeight="1" x14ac:dyDescent="0.2">
      <c r="A92" s="16">
        <v>9</v>
      </c>
      <c r="B92" s="308"/>
      <c r="C92" s="21" t="s">
        <v>97</v>
      </c>
      <c r="D92" s="85"/>
      <c r="E92" s="18"/>
      <c r="F92" s="44"/>
      <c r="G92" s="44"/>
      <c r="H92" s="44"/>
      <c r="I92" s="18"/>
    </row>
    <row r="93" spans="1:9" ht="24.95" customHeight="1" x14ac:dyDescent="0.2">
      <c r="A93" s="16">
        <v>10</v>
      </c>
      <c r="B93" s="308"/>
      <c r="C93" s="21" t="s">
        <v>212</v>
      </c>
      <c r="D93" s="85"/>
      <c r="E93" s="18"/>
      <c r="F93" s="44"/>
      <c r="G93" s="44"/>
      <c r="H93" s="44"/>
      <c r="I93" s="18"/>
    </row>
    <row r="94" spans="1:9" ht="21" customHeight="1" x14ac:dyDescent="0.2">
      <c r="A94" s="16">
        <v>11</v>
      </c>
      <c r="B94" s="308"/>
      <c r="C94" s="21" t="s">
        <v>95</v>
      </c>
      <c r="D94" s="85"/>
      <c r="E94" s="18"/>
      <c r="F94" s="44"/>
      <c r="G94" s="44"/>
      <c r="H94" s="44"/>
      <c r="I94" s="18"/>
    </row>
    <row r="95" spans="1:9" ht="54" customHeight="1" x14ac:dyDescent="0.2">
      <c r="A95" s="16">
        <v>12</v>
      </c>
      <c r="B95" s="315"/>
      <c r="C95" s="54" t="s">
        <v>220</v>
      </c>
      <c r="D95" s="85"/>
      <c r="E95" s="18"/>
      <c r="F95" s="44"/>
      <c r="G95" s="44"/>
      <c r="H95" s="44"/>
      <c r="I95" s="18"/>
    </row>
    <row r="96" spans="1:9" ht="14.45" customHeight="1" x14ac:dyDescent="0.2">
      <c r="A96" s="16"/>
      <c r="B96" s="14"/>
      <c r="C96" s="54"/>
      <c r="D96" s="85"/>
      <c r="E96" s="18"/>
      <c r="F96" s="44"/>
      <c r="G96" s="44"/>
      <c r="H96" s="44"/>
      <c r="I96" s="18"/>
    </row>
    <row r="97" spans="1:9" ht="39.950000000000003" customHeight="1" x14ac:dyDescent="0.2">
      <c r="A97" s="28" t="s">
        <v>141</v>
      </c>
      <c r="B97" s="30" t="str">
        <f>C98</f>
        <v>SERVICIOS DE  CRD  ( CENTRO DE RECUPERACION DE DESASTRES)</v>
      </c>
      <c r="C97" s="30"/>
      <c r="D97" s="89"/>
      <c r="E97" s="27"/>
      <c r="F97" s="48"/>
      <c r="G97" s="48"/>
      <c r="H97" s="48"/>
      <c r="I97" s="18"/>
    </row>
    <row r="98" spans="1:9" ht="47.25" customHeight="1" x14ac:dyDescent="0.2">
      <c r="A98" s="16" t="s">
        <v>134</v>
      </c>
      <c r="B98" s="41" t="s">
        <v>164</v>
      </c>
      <c r="C98" s="13" t="s">
        <v>171</v>
      </c>
      <c r="D98" s="97">
        <v>1</v>
      </c>
      <c r="E98" s="18"/>
      <c r="F98" s="56" t="str">
        <f>C98</f>
        <v>SERVICIOS DE  CRD  ( CENTRO DE RECUPERACION DE DESASTRES)</v>
      </c>
      <c r="G98" s="56"/>
      <c r="H98" s="56"/>
      <c r="I98" s="18"/>
    </row>
    <row r="99" spans="1:9" ht="30" customHeight="1" x14ac:dyDescent="0.25">
      <c r="A99" s="16">
        <v>1</v>
      </c>
      <c r="B99" s="302" t="str">
        <f>C98</f>
        <v>SERVICIOS DE  CRD  ( CENTRO DE RECUPERACION DE DESASTRES)</v>
      </c>
      <c r="C99" s="22" t="s">
        <v>227</v>
      </c>
      <c r="D99" s="90"/>
      <c r="E99" s="18"/>
      <c r="F99" s="44"/>
      <c r="G99" s="44"/>
      <c r="H99" s="44"/>
      <c r="I99" s="18"/>
    </row>
    <row r="100" spans="1:9" ht="48.95" customHeight="1" x14ac:dyDescent="0.25">
      <c r="A100" s="16">
        <v>2</v>
      </c>
      <c r="B100" s="302"/>
      <c r="C100" s="22" t="s">
        <v>203</v>
      </c>
      <c r="D100" s="90"/>
      <c r="E100" s="18"/>
      <c r="F100" s="44"/>
      <c r="G100" s="44"/>
      <c r="H100" s="44"/>
      <c r="I100" s="18"/>
    </row>
    <row r="101" spans="1:9" ht="22.5" customHeight="1" x14ac:dyDescent="0.25">
      <c r="A101" s="16">
        <v>3</v>
      </c>
      <c r="B101" s="302"/>
      <c r="C101" s="22" t="s">
        <v>197</v>
      </c>
      <c r="D101" s="90"/>
      <c r="E101" s="18"/>
      <c r="F101" s="44"/>
      <c r="G101" s="44"/>
      <c r="H101" s="44"/>
      <c r="I101" s="18"/>
    </row>
    <row r="102" spans="1:9" ht="19.5" customHeight="1" x14ac:dyDescent="0.25">
      <c r="A102" s="16">
        <v>4</v>
      </c>
      <c r="B102" s="302"/>
      <c r="C102" s="22" t="s">
        <v>92</v>
      </c>
      <c r="D102" s="90"/>
      <c r="E102" s="18"/>
      <c r="F102" s="44"/>
      <c r="G102" s="44"/>
      <c r="H102" s="44"/>
      <c r="I102" s="18"/>
    </row>
    <row r="103" spans="1:9" ht="25.5" x14ac:dyDescent="0.25">
      <c r="A103" s="16">
        <v>5</v>
      </c>
      <c r="B103" s="302"/>
      <c r="C103" s="22" t="s">
        <v>82</v>
      </c>
      <c r="D103" s="90"/>
      <c r="E103" s="18"/>
      <c r="F103" s="44"/>
      <c r="G103" s="44"/>
      <c r="H103" s="44"/>
      <c r="I103" s="18"/>
    </row>
    <row r="104" spans="1:9" ht="23.1" customHeight="1" x14ac:dyDescent="0.25">
      <c r="A104" s="16">
        <v>6</v>
      </c>
      <c r="B104" s="302"/>
      <c r="C104" s="22" t="s">
        <v>226</v>
      </c>
      <c r="D104" s="90"/>
      <c r="E104" s="18"/>
      <c r="F104" s="44"/>
      <c r="G104" s="44"/>
      <c r="H104" s="44"/>
      <c r="I104" s="18"/>
    </row>
    <row r="105" spans="1:9" ht="23.45" customHeight="1" x14ac:dyDescent="0.25">
      <c r="A105" s="16">
        <v>7</v>
      </c>
      <c r="B105" s="302"/>
      <c r="C105" s="20" t="s">
        <v>83</v>
      </c>
      <c r="D105" s="90"/>
      <c r="E105" s="18"/>
      <c r="F105" s="44"/>
      <c r="G105" s="44"/>
      <c r="H105" s="44"/>
      <c r="I105" s="18"/>
    </row>
    <row r="106" spans="1:9" ht="25.5" x14ac:dyDescent="0.25">
      <c r="A106" s="16">
        <v>8</v>
      </c>
      <c r="B106" s="302"/>
      <c r="C106" s="20" t="s">
        <v>84</v>
      </c>
      <c r="D106" s="90"/>
      <c r="E106" s="18"/>
      <c r="F106" s="44"/>
      <c r="G106" s="44"/>
      <c r="H106" s="44"/>
      <c r="I106" s="18"/>
    </row>
    <row r="107" spans="1:9" ht="30" customHeight="1" x14ac:dyDescent="0.25">
      <c r="A107" s="16">
        <v>9</v>
      </c>
      <c r="B107" s="302"/>
      <c r="C107" s="20" t="s">
        <v>228</v>
      </c>
      <c r="D107" s="90"/>
      <c r="E107" s="18"/>
      <c r="F107" s="44"/>
      <c r="G107" s="44"/>
      <c r="H107" s="44"/>
      <c r="I107" s="18"/>
    </row>
    <row r="108" spans="1:9" ht="30" customHeight="1" x14ac:dyDescent="0.25">
      <c r="A108" s="16">
        <v>10</v>
      </c>
      <c r="B108" s="302"/>
      <c r="C108" s="20" t="s">
        <v>191</v>
      </c>
      <c r="D108" s="90"/>
      <c r="E108" s="18"/>
      <c r="F108" s="44"/>
      <c r="G108" s="44"/>
      <c r="H108" s="44"/>
      <c r="I108" s="18"/>
    </row>
    <row r="109" spans="1:9" ht="30" customHeight="1" x14ac:dyDescent="0.25">
      <c r="A109" s="16">
        <v>11</v>
      </c>
      <c r="B109" s="302"/>
      <c r="C109" s="20" t="s">
        <v>196</v>
      </c>
      <c r="D109" s="90"/>
      <c r="E109" s="18"/>
      <c r="F109" s="44"/>
      <c r="G109" s="44"/>
      <c r="H109" s="44"/>
      <c r="I109" s="18"/>
    </row>
    <row r="110" spans="1:9" ht="30" customHeight="1" x14ac:dyDescent="0.25">
      <c r="A110" s="16">
        <v>12</v>
      </c>
      <c r="B110" s="302"/>
      <c r="C110" s="46" t="s">
        <v>93</v>
      </c>
      <c r="D110" s="90"/>
      <c r="E110" s="18"/>
      <c r="F110" s="44"/>
      <c r="G110" s="44"/>
      <c r="H110" s="44"/>
      <c r="I110" s="18"/>
    </row>
    <row r="111" spans="1:9" ht="30" customHeight="1" x14ac:dyDescent="0.25">
      <c r="A111" s="16">
        <v>13</v>
      </c>
      <c r="B111" s="302"/>
      <c r="C111" s="20" t="s">
        <v>192</v>
      </c>
      <c r="D111" s="90"/>
      <c r="E111" s="18"/>
      <c r="F111" s="44"/>
      <c r="G111" s="44"/>
      <c r="H111" s="44"/>
      <c r="I111" s="18"/>
    </row>
    <row r="112" spans="1:9" ht="30" customHeight="1" x14ac:dyDescent="0.25">
      <c r="A112" s="16">
        <v>14</v>
      </c>
      <c r="B112" s="302"/>
      <c r="C112" s="20" t="s">
        <v>85</v>
      </c>
      <c r="D112" s="90"/>
      <c r="E112" s="18"/>
      <c r="F112" s="44"/>
      <c r="G112" s="44"/>
      <c r="H112" s="44"/>
      <c r="I112" s="18"/>
    </row>
    <row r="113" spans="1:9" ht="30" customHeight="1" x14ac:dyDescent="0.25">
      <c r="A113" s="16">
        <v>15</v>
      </c>
      <c r="B113" s="302"/>
      <c r="C113" s="20" t="s">
        <v>193</v>
      </c>
      <c r="D113" s="90"/>
      <c r="E113" s="18"/>
      <c r="F113" s="44"/>
      <c r="G113" s="44"/>
      <c r="H113" s="44"/>
      <c r="I113" s="18"/>
    </row>
    <row r="114" spans="1:9" ht="30" customHeight="1" x14ac:dyDescent="0.25">
      <c r="A114" s="16">
        <v>16</v>
      </c>
      <c r="B114" s="302"/>
      <c r="C114" s="20" t="s">
        <v>86</v>
      </c>
      <c r="D114" s="90"/>
      <c r="E114" s="18"/>
      <c r="F114" s="44"/>
      <c r="G114" s="44"/>
      <c r="H114" s="44"/>
      <c r="I114" s="18"/>
    </row>
    <row r="115" spans="1:9" ht="30" customHeight="1" x14ac:dyDescent="0.25">
      <c r="A115" s="16">
        <v>17</v>
      </c>
      <c r="B115" s="302"/>
      <c r="C115" s="20" t="s">
        <v>194</v>
      </c>
      <c r="D115" s="90"/>
      <c r="E115" s="18"/>
      <c r="F115" s="44"/>
      <c r="G115" s="44"/>
      <c r="H115" s="44"/>
      <c r="I115" s="18"/>
    </row>
    <row r="116" spans="1:9" ht="30" customHeight="1" x14ac:dyDescent="0.25">
      <c r="A116" s="16">
        <v>18</v>
      </c>
      <c r="B116" s="302"/>
      <c r="C116" s="46" t="s">
        <v>87</v>
      </c>
      <c r="D116" s="90"/>
      <c r="E116" s="18"/>
      <c r="F116" s="44"/>
      <c r="G116" s="44"/>
      <c r="H116" s="44"/>
      <c r="I116" s="18"/>
    </row>
    <row r="117" spans="1:9" ht="30" customHeight="1" x14ac:dyDescent="0.25">
      <c r="A117" s="16">
        <v>19</v>
      </c>
      <c r="B117" s="302"/>
      <c r="C117" s="46" t="s">
        <v>98</v>
      </c>
      <c r="D117" s="90"/>
      <c r="E117" s="18"/>
      <c r="F117" s="44"/>
      <c r="G117" s="44"/>
      <c r="H117" s="44"/>
      <c r="I117" s="18"/>
    </row>
    <row r="118" spans="1:9" ht="30" customHeight="1" x14ac:dyDescent="0.25">
      <c r="A118" s="16">
        <v>20</v>
      </c>
      <c r="B118" s="302"/>
      <c r="C118" s="46" t="s">
        <v>99</v>
      </c>
      <c r="D118" s="90"/>
      <c r="E118" s="18"/>
      <c r="F118" s="44"/>
      <c r="G118" s="44"/>
      <c r="H118" s="44"/>
      <c r="I118" s="18"/>
    </row>
    <row r="119" spans="1:9" ht="30" customHeight="1" x14ac:dyDescent="0.25">
      <c r="A119" s="16">
        <v>21</v>
      </c>
      <c r="B119" s="302"/>
      <c r="C119" s="46" t="s">
        <v>88</v>
      </c>
      <c r="D119" s="90"/>
      <c r="E119" s="18"/>
      <c r="F119" s="44"/>
      <c r="G119" s="44"/>
      <c r="H119" s="44"/>
      <c r="I119" s="18"/>
    </row>
    <row r="120" spans="1:9" ht="30" customHeight="1" x14ac:dyDescent="0.25">
      <c r="A120" s="16">
        <v>22</v>
      </c>
      <c r="B120" s="302"/>
      <c r="C120" s="20" t="s">
        <v>89</v>
      </c>
      <c r="D120" s="90"/>
      <c r="E120" s="18"/>
      <c r="F120" s="44"/>
      <c r="G120" s="44"/>
      <c r="H120" s="44"/>
      <c r="I120" s="18"/>
    </row>
    <row r="121" spans="1:9" ht="30" customHeight="1" x14ac:dyDescent="0.25">
      <c r="A121" s="16">
        <v>23</v>
      </c>
      <c r="B121" s="302"/>
      <c r="C121" s="20" t="s">
        <v>90</v>
      </c>
      <c r="D121" s="90"/>
      <c r="E121" s="18"/>
      <c r="F121" s="44"/>
      <c r="G121" s="44"/>
      <c r="H121" s="44"/>
      <c r="I121" s="18"/>
    </row>
    <row r="122" spans="1:9" ht="30" customHeight="1" x14ac:dyDescent="0.25">
      <c r="A122" s="16">
        <v>24</v>
      </c>
      <c r="B122" s="302"/>
      <c r="C122" s="20" t="s">
        <v>202</v>
      </c>
      <c r="D122" s="90"/>
      <c r="E122" s="18"/>
      <c r="F122" s="44"/>
      <c r="G122" s="44"/>
      <c r="H122" s="44"/>
      <c r="I122" s="18"/>
    </row>
    <row r="123" spans="1:9" ht="51.95" customHeight="1" x14ac:dyDescent="0.25">
      <c r="A123" s="16">
        <v>25</v>
      </c>
      <c r="B123" s="302"/>
      <c r="C123" s="107" t="s">
        <v>224</v>
      </c>
      <c r="D123" s="90"/>
      <c r="E123" s="18"/>
      <c r="F123" s="44"/>
      <c r="G123" s="44"/>
      <c r="H123" s="44"/>
      <c r="I123" s="18"/>
    </row>
    <row r="124" spans="1:9" ht="30" customHeight="1" x14ac:dyDescent="0.25">
      <c r="A124" s="16">
        <v>26</v>
      </c>
      <c r="B124" s="302"/>
      <c r="C124" s="20" t="s">
        <v>91</v>
      </c>
      <c r="D124" s="90"/>
      <c r="E124" s="18"/>
      <c r="F124" s="44"/>
      <c r="G124" s="44"/>
      <c r="H124" s="44"/>
      <c r="I124" s="18"/>
    </row>
    <row r="125" spans="1:9" ht="30.75" customHeight="1" x14ac:dyDescent="0.25">
      <c r="A125" s="28" t="s">
        <v>142</v>
      </c>
      <c r="B125" s="26" t="str">
        <f>C126</f>
        <v>GARANTIA   SOPORTE Y MANTENIMIENTO</v>
      </c>
      <c r="C125" s="58"/>
      <c r="D125" s="91"/>
      <c r="E125" s="27"/>
      <c r="F125" s="48"/>
      <c r="G125" s="48"/>
      <c r="H125" s="48"/>
      <c r="I125" s="18"/>
    </row>
    <row r="126" spans="1:9" ht="29.25" customHeight="1" x14ac:dyDescent="0.25">
      <c r="A126" s="16" t="s">
        <v>143</v>
      </c>
      <c r="B126" s="24" t="s">
        <v>145</v>
      </c>
      <c r="C126" s="100" t="s">
        <v>57</v>
      </c>
      <c r="D126" s="99">
        <v>1</v>
      </c>
      <c r="E126" s="18"/>
      <c r="F126" s="56" t="str">
        <f>C126</f>
        <v>GARANTIA   SOPORTE Y MANTENIMIENTO</v>
      </c>
      <c r="G126" s="56"/>
      <c r="H126" s="56"/>
      <c r="I126" s="18"/>
    </row>
    <row r="127" spans="1:9" ht="35.1" customHeight="1" x14ac:dyDescent="0.25">
      <c r="A127" s="16">
        <v>1</v>
      </c>
      <c r="B127" s="14"/>
      <c r="C127" s="45" t="s">
        <v>100</v>
      </c>
      <c r="D127" s="90"/>
      <c r="E127" s="18"/>
      <c r="F127" s="44"/>
      <c r="G127" s="44"/>
      <c r="H127" s="44"/>
      <c r="I127" s="18"/>
    </row>
    <row r="128" spans="1:9" ht="35.1" customHeight="1" x14ac:dyDescent="0.25">
      <c r="A128" s="16">
        <v>2</v>
      </c>
      <c r="B128" s="14"/>
      <c r="C128" s="45" t="s">
        <v>78</v>
      </c>
      <c r="D128" s="90"/>
      <c r="E128" s="18"/>
      <c r="F128" s="44"/>
      <c r="G128" s="44"/>
      <c r="H128" s="44"/>
      <c r="I128" s="18"/>
    </row>
    <row r="129" spans="1:9" ht="35.1" customHeight="1" x14ac:dyDescent="0.25">
      <c r="A129" s="16">
        <v>3</v>
      </c>
      <c r="B129" s="14"/>
      <c r="C129" s="45" t="s">
        <v>223</v>
      </c>
      <c r="D129" s="90"/>
      <c r="E129" s="18"/>
      <c r="F129" s="44"/>
      <c r="G129" s="44"/>
      <c r="H129" s="44"/>
      <c r="I129" s="18"/>
    </row>
    <row r="130" spans="1:9" ht="63" customHeight="1" x14ac:dyDescent="0.25">
      <c r="A130" s="16">
        <v>4</v>
      </c>
      <c r="B130" s="14"/>
      <c r="C130" s="45" t="s">
        <v>206</v>
      </c>
      <c r="D130" s="90"/>
      <c r="E130" s="18"/>
      <c r="F130" s="44"/>
      <c r="G130" s="44"/>
      <c r="H130" s="44"/>
      <c r="I130" s="18"/>
    </row>
    <row r="131" spans="1:9" ht="35.1" customHeight="1" x14ac:dyDescent="0.25">
      <c r="A131" s="28">
        <v>10</v>
      </c>
      <c r="B131" s="26" t="str">
        <f>C132</f>
        <v>OTROS SERVICIOS Y REQUERIMIENTOS</v>
      </c>
      <c r="C131" s="60"/>
      <c r="D131" s="92"/>
      <c r="E131" s="31"/>
      <c r="F131" s="31"/>
      <c r="G131" s="31"/>
      <c r="H131" s="31"/>
      <c r="I131" s="18"/>
    </row>
    <row r="132" spans="1:9" x14ac:dyDescent="0.25">
      <c r="A132" s="49" t="s">
        <v>146</v>
      </c>
      <c r="B132" s="24" t="s">
        <v>144</v>
      </c>
      <c r="C132" s="100" t="s">
        <v>172</v>
      </c>
      <c r="D132" s="99">
        <v>1</v>
      </c>
      <c r="E132" s="18"/>
      <c r="F132" s="56" t="str">
        <f>C132</f>
        <v>OTROS SERVICIOS Y REQUERIMIENTOS</v>
      </c>
      <c r="G132" s="56"/>
      <c r="H132" s="56"/>
      <c r="I132" s="18"/>
    </row>
    <row r="133" spans="1:9" x14ac:dyDescent="0.25">
      <c r="A133" s="16">
        <v>1</v>
      </c>
      <c r="B133" s="302" t="s">
        <v>58</v>
      </c>
      <c r="C133" s="45" t="s">
        <v>173</v>
      </c>
      <c r="D133" s="90"/>
      <c r="E133" s="18"/>
      <c r="F133" s="44"/>
      <c r="G133" s="44"/>
      <c r="H133" s="44"/>
      <c r="I133" s="18"/>
    </row>
    <row r="134" spans="1:9" x14ac:dyDescent="0.25">
      <c r="A134" s="16">
        <v>2</v>
      </c>
      <c r="B134" s="302"/>
      <c r="C134" s="45" t="s">
        <v>195</v>
      </c>
      <c r="D134" s="90"/>
      <c r="E134" s="18"/>
      <c r="F134" s="44"/>
      <c r="G134" s="44"/>
      <c r="H134" s="44"/>
      <c r="I134" s="18"/>
    </row>
    <row r="135" spans="1:9" ht="25.5" x14ac:dyDescent="0.25">
      <c r="A135" s="16">
        <v>3</v>
      </c>
      <c r="B135" s="302"/>
      <c r="C135" s="45" t="s">
        <v>174</v>
      </c>
      <c r="D135" s="90"/>
      <c r="E135" s="18"/>
      <c r="F135" s="44"/>
      <c r="G135" s="44"/>
      <c r="H135" s="44"/>
      <c r="I135" s="18"/>
    </row>
    <row r="136" spans="1:9" ht="25.5" x14ac:dyDescent="0.25">
      <c r="A136" s="16">
        <v>4</v>
      </c>
      <c r="B136" s="302"/>
      <c r="C136" s="45" t="s">
        <v>105</v>
      </c>
      <c r="D136" s="90"/>
      <c r="E136" s="18"/>
      <c r="F136" s="44"/>
      <c r="G136" s="44"/>
      <c r="H136" s="44"/>
      <c r="I136" s="18"/>
    </row>
    <row r="137" spans="1:9" ht="38.25" x14ac:dyDescent="0.25">
      <c r="A137" s="16">
        <v>5</v>
      </c>
      <c r="B137" s="302"/>
      <c r="C137" s="45" t="s">
        <v>106</v>
      </c>
      <c r="D137" s="90"/>
      <c r="E137" s="18"/>
      <c r="F137" s="44"/>
      <c r="G137" s="44"/>
      <c r="H137" s="44"/>
      <c r="I137" s="18"/>
    </row>
    <row r="138" spans="1:9" ht="51" x14ac:dyDescent="0.25">
      <c r="A138" s="16">
        <v>6</v>
      </c>
      <c r="B138" s="302"/>
      <c r="C138" s="45" t="s">
        <v>108</v>
      </c>
      <c r="D138" s="90"/>
      <c r="E138" s="18"/>
      <c r="F138" s="44"/>
      <c r="G138" s="44"/>
      <c r="H138" s="44"/>
      <c r="I138" s="18"/>
    </row>
    <row r="139" spans="1:9" ht="38.25" x14ac:dyDescent="0.25">
      <c r="A139" s="16">
        <v>7</v>
      </c>
      <c r="B139" s="302"/>
      <c r="C139" s="45" t="s">
        <v>109</v>
      </c>
      <c r="D139" s="90"/>
      <c r="E139" s="18"/>
      <c r="F139" s="44"/>
      <c r="G139" s="44"/>
      <c r="H139" s="44"/>
      <c r="I139" s="18"/>
    </row>
    <row r="140" spans="1:9" ht="51" x14ac:dyDescent="0.25">
      <c r="A140" s="16">
        <v>8</v>
      </c>
      <c r="B140" s="302"/>
      <c r="C140" s="45" t="s">
        <v>110</v>
      </c>
      <c r="D140" s="90"/>
      <c r="E140" s="18"/>
      <c r="F140" s="44"/>
      <c r="G140" s="44"/>
      <c r="H140" s="44"/>
      <c r="I140" s="18"/>
    </row>
    <row r="141" spans="1:9" ht="63.75" x14ac:dyDescent="0.25">
      <c r="A141" s="16">
        <v>9</v>
      </c>
      <c r="B141" s="302"/>
      <c r="C141" s="45" t="s">
        <v>201</v>
      </c>
      <c r="D141" s="90"/>
      <c r="E141" s="18"/>
      <c r="F141" s="44"/>
      <c r="G141" s="44"/>
      <c r="H141" s="44"/>
      <c r="I141" s="18"/>
    </row>
    <row r="142" spans="1:9" ht="38.25" x14ac:dyDescent="0.25">
      <c r="A142" s="16">
        <v>10</v>
      </c>
      <c r="B142" s="302"/>
      <c r="C142" s="45" t="s">
        <v>111</v>
      </c>
      <c r="D142" s="90"/>
      <c r="E142" s="18"/>
      <c r="F142" s="44"/>
      <c r="G142" s="44"/>
      <c r="H142" s="44"/>
      <c r="I142" s="18"/>
    </row>
    <row r="143" spans="1:9" ht="25.5" x14ac:dyDescent="0.25">
      <c r="A143" s="16">
        <v>11</v>
      </c>
      <c r="B143" s="302"/>
      <c r="C143" s="45" t="s">
        <v>112</v>
      </c>
      <c r="D143" s="90"/>
      <c r="E143" s="18"/>
      <c r="F143" s="44"/>
      <c r="G143" s="44"/>
      <c r="H143" s="44"/>
      <c r="I143" s="18"/>
    </row>
    <row r="144" spans="1:9" ht="25.5" x14ac:dyDescent="0.25">
      <c r="A144" s="16">
        <v>12</v>
      </c>
      <c r="B144" s="302"/>
      <c r="C144" s="45" t="s">
        <v>113</v>
      </c>
      <c r="D144" s="90"/>
      <c r="E144" s="18"/>
      <c r="F144" s="44"/>
      <c r="G144" s="44"/>
      <c r="H144" s="44"/>
      <c r="I144" s="18"/>
    </row>
    <row r="145" spans="1:9" ht="51" x14ac:dyDescent="0.25">
      <c r="A145" s="16">
        <v>13</v>
      </c>
      <c r="B145" s="302"/>
      <c r="C145" s="45" t="s">
        <v>114</v>
      </c>
      <c r="D145" s="90"/>
      <c r="E145" s="18"/>
      <c r="F145" s="44"/>
      <c r="G145" s="44"/>
      <c r="H145" s="44"/>
      <c r="I145" s="18"/>
    </row>
    <row r="146" spans="1:9" ht="38.25" x14ac:dyDescent="0.25">
      <c r="A146" s="16">
        <v>14</v>
      </c>
      <c r="B146" s="302"/>
      <c r="C146" s="45" t="s">
        <v>115</v>
      </c>
      <c r="D146" s="90"/>
      <c r="E146" s="18"/>
      <c r="F146" s="44"/>
      <c r="G146" s="44"/>
      <c r="H146" s="44"/>
      <c r="I146" s="18"/>
    </row>
    <row r="147" spans="1:9" ht="33" customHeight="1" x14ac:dyDescent="0.25">
      <c r="A147" s="16">
        <v>15</v>
      </c>
      <c r="B147" s="302" t="s">
        <v>103</v>
      </c>
      <c r="C147" s="23" t="s">
        <v>104</v>
      </c>
      <c r="D147" s="90"/>
      <c r="E147" s="18"/>
      <c r="F147" s="44"/>
      <c r="G147" s="44"/>
      <c r="H147" s="44"/>
      <c r="I147" s="18"/>
    </row>
    <row r="148" spans="1:9" ht="33" customHeight="1" x14ac:dyDescent="0.25">
      <c r="A148" s="16">
        <v>16</v>
      </c>
      <c r="B148" s="302"/>
      <c r="C148" s="23" t="s">
        <v>208</v>
      </c>
      <c r="D148" s="90"/>
      <c r="E148" s="18"/>
      <c r="F148" s="44"/>
      <c r="G148" s="44"/>
      <c r="H148" s="44"/>
      <c r="I148" s="18"/>
    </row>
    <row r="149" spans="1:9" ht="86.1" customHeight="1" x14ac:dyDescent="0.25">
      <c r="A149" s="16">
        <v>16</v>
      </c>
      <c r="B149" s="302"/>
      <c r="C149" s="23" t="s">
        <v>116</v>
      </c>
      <c r="D149" s="90"/>
      <c r="E149" s="18"/>
      <c r="F149" s="44"/>
      <c r="G149" s="44"/>
      <c r="H149" s="44"/>
      <c r="I149" s="18"/>
    </row>
    <row r="150" spans="1:9" ht="409.5" x14ac:dyDescent="0.25">
      <c r="A150" s="16">
        <v>18</v>
      </c>
      <c r="B150" s="101"/>
      <c r="C150" s="23" t="s">
        <v>209</v>
      </c>
      <c r="D150" s="90"/>
      <c r="E150" s="18"/>
      <c r="F150" s="44"/>
      <c r="G150" s="44"/>
      <c r="H150" s="44"/>
      <c r="I150" s="18"/>
    </row>
    <row r="151" spans="1:9" s="61" customFormat="1" ht="47.25" customHeight="1" x14ac:dyDescent="0.25">
      <c r="A151" s="16">
        <v>19</v>
      </c>
      <c r="B151" s="314" t="s">
        <v>59</v>
      </c>
      <c r="C151" s="45" t="s">
        <v>74</v>
      </c>
      <c r="D151" s="90"/>
      <c r="E151" s="18"/>
      <c r="F151" s="18"/>
      <c r="G151" s="18"/>
      <c r="H151" s="18"/>
      <c r="I151" s="18"/>
    </row>
    <row r="152" spans="1:9" s="61" customFormat="1" ht="47.25" customHeight="1" x14ac:dyDescent="0.25">
      <c r="A152" s="16">
        <v>20</v>
      </c>
      <c r="B152" s="314"/>
      <c r="C152" s="45" t="s">
        <v>76</v>
      </c>
      <c r="D152" s="90"/>
      <c r="E152" s="18"/>
      <c r="F152" s="18"/>
      <c r="G152" s="18"/>
      <c r="H152" s="18"/>
      <c r="I152" s="18"/>
    </row>
    <row r="153" spans="1:9" s="61" customFormat="1" ht="48" customHeight="1" x14ac:dyDescent="0.25">
      <c r="A153" s="16">
        <v>21</v>
      </c>
      <c r="B153" s="314"/>
      <c r="C153" s="45" t="s">
        <v>75</v>
      </c>
      <c r="D153" s="90"/>
      <c r="E153" s="18"/>
      <c r="F153" s="18"/>
      <c r="G153" s="18"/>
      <c r="H153" s="18"/>
      <c r="I153" s="18"/>
    </row>
    <row r="154" spans="1:9" ht="60.6" customHeight="1" x14ac:dyDescent="0.25">
      <c r="A154" s="16">
        <v>22</v>
      </c>
      <c r="B154" s="302" t="s">
        <v>20</v>
      </c>
      <c r="C154" s="45" t="s">
        <v>79</v>
      </c>
      <c r="D154" s="90"/>
      <c r="E154" s="18"/>
      <c r="F154" s="44"/>
      <c r="G154" s="44"/>
      <c r="H154" s="44"/>
      <c r="I154" s="18"/>
    </row>
    <row r="155" spans="1:9" ht="69" customHeight="1" x14ac:dyDescent="0.25">
      <c r="A155" s="16">
        <f t="shared" ref="A155" si="2">+A154+1</f>
        <v>23</v>
      </c>
      <c r="B155" s="302"/>
      <c r="C155" s="45" t="s">
        <v>107</v>
      </c>
      <c r="D155" s="90"/>
      <c r="E155" s="18"/>
      <c r="F155" s="44"/>
      <c r="G155" s="44"/>
      <c r="H155" s="44"/>
      <c r="I155" s="18"/>
    </row>
    <row r="156" spans="1:9" ht="58.5" customHeight="1" x14ac:dyDescent="0.25">
      <c r="A156" s="16">
        <f t="shared" ref="A156" si="3">+A155+1</f>
        <v>24</v>
      </c>
      <c r="B156" s="302"/>
      <c r="C156" s="45" t="s">
        <v>207</v>
      </c>
      <c r="D156" s="90"/>
      <c r="E156" s="18"/>
      <c r="F156" s="44"/>
      <c r="G156" s="44"/>
      <c r="H156" s="44"/>
      <c r="I156" s="18"/>
    </row>
    <row r="157" spans="1:9" x14ac:dyDescent="0.25">
      <c r="A157" s="313" t="s">
        <v>15</v>
      </c>
      <c r="B157" s="313"/>
      <c r="C157" s="312"/>
      <c r="D157" s="312"/>
      <c r="E157" s="312"/>
      <c r="F157" s="312"/>
      <c r="G157" s="102"/>
      <c r="H157" s="102"/>
      <c r="I157" s="33"/>
    </row>
    <row r="158" spans="1:9" x14ac:dyDescent="0.25">
      <c r="A158" s="313" t="s">
        <v>8</v>
      </c>
      <c r="B158" s="313"/>
      <c r="C158" s="312"/>
      <c r="D158" s="312"/>
      <c r="E158" s="312"/>
      <c r="F158" s="312"/>
      <c r="G158" s="102"/>
      <c r="H158" s="102"/>
      <c r="I158" s="33"/>
    </row>
    <row r="159" spans="1:9" x14ac:dyDescent="0.25">
      <c r="A159" s="313" t="s">
        <v>9</v>
      </c>
      <c r="B159" s="313"/>
      <c r="C159" s="312"/>
      <c r="D159" s="312"/>
      <c r="E159" s="312"/>
      <c r="F159" s="312"/>
      <c r="G159" s="102"/>
      <c r="H159" s="102"/>
      <c r="I159" s="33"/>
    </row>
    <row r="160" spans="1:9" x14ac:dyDescent="0.25">
      <c r="A160" s="313" t="s">
        <v>10</v>
      </c>
      <c r="B160" s="313"/>
      <c r="C160" s="312"/>
      <c r="D160" s="312"/>
      <c r="E160" s="312"/>
      <c r="F160" s="312"/>
      <c r="G160" s="102"/>
      <c r="H160" s="102"/>
      <c r="I160" s="33"/>
    </row>
    <row r="161" spans="1:9" s="134" customFormat="1" x14ac:dyDescent="0.25">
      <c r="A161" s="130"/>
      <c r="B161" s="131"/>
      <c r="C161" s="132"/>
      <c r="D161" s="130"/>
      <c r="E161" s="133"/>
      <c r="F161" s="133"/>
      <c r="G161" s="133"/>
      <c r="H161" s="133"/>
      <c r="I161" s="133"/>
    </row>
    <row r="162" spans="1:9" s="134" customFormat="1" x14ac:dyDescent="0.25">
      <c r="A162" s="130"/>
      <c r="B162" s="131"/>
      <c r="C162" s="132"/>
      <c r="D162" s="130"/>
      <c r="E162" s="133"/>
      <c r="F162" s="133"/>
      <c r="G162" s="133"/>
      <c r="H162" s="133"/>
      <c r="I162" s="133"/>
    </row>
    <row r="163" spans="1:9" s="134" customFormat="1" x14ac:dyDescent="0.25">
      <c r="A163" s="130"/>
      <c r="B163" s="131"/>
      <c r="C163" s="132"/>
      <c r="D163" s="130"/>
      <c r="E163" s="133"/>
      <c r="F163" s="133"/>
      <c r="G163" s="133"/>
      <c r="H163" s="133"/>
      <c r="I163" s="133"/>
    </row>
    <row r="164" spans="1:9" s="134" customFormat="1" x14ac:dyDescent="0.25">
      <c r="A164" s="130"/>
      <c r="B164" s="131"/>
      <c r="C164" s="132"/>
      <c r="D164" s="130"/>
      <c r="E164" s="133"/>
      <c r="F164" s="133"/>
      <c r="G164" s="133"/>
      <c r="H164" s="133"/>
      <c r="I164" s="133"/>
    </row>
    <row r="165" spans="1:9" s="134" customFormat="1" x14ac:dyDescent="0.25">
      <c r="A165" s="130"/>
      <c r="B165" s="131"/>
      <c r="C165" s="132"/>
      <c r="D165" s="130"/>
      <c r="E165" s="133"/>
      <c r="F165" s="133"/>
      <c r="G165" s="133"/>
      <c r="H165" s="133"/>
      <c r="I165" s="133"/>
    </row>
    <row r="166" spans="1:9" s="134" customFormat="1" x14ac:dyDescent="0.25">
      <c r="A166" s="130"/>
      <c r="B166" s="131"/>
      <c r="C166" s="132"/>
      <c r="D166" s="130"/>
      <c r="E166" s="133"/>
      <c r="F166" s="133"/>
      <c r="G166" s="133"/>
      <c r="H166" s="133"/>
      <c r="I166" s="133"/>
    </row>
    <row r="167" spans="1:9" s="134" customFormat="1" x14ac:dyDescent="0.25">
      <c r="A167" s="130"/>
      <c r="B167" s="131"/>
      <c r="C167" s="132"/>
      <c r="D167" s="130"/>
      <c r="E167" s="133"/>
      <c r="F167" s="133"/>
      <c r="G167" s="133"/>
      <c r="H167" s="133"/>
      <c r="I167" s="133"/>
    </row>
    <row r="168" spans="1:9" s="134" customFormat="1" x14ac:dyDescent="0.25">
      <c r="A168" s="130"/>
      <c r="B168" s="131"/>
      <c r="C168" s="132"/>
      <c r="D168" s="130"/>
      <c r="E168" s="133"/>
      <c r="F168" s="133"/>
      <c r="G168" s="133"/>
      <c r="H168" s="133"/>
      <c r="I168" s="133"/>
    </row>
    <row r="169" spans="1:9" s="134" customFormat="1" x14ac:dyDescent="0.25">
      <c r="A169" s="130"/>
      <c r="B169" s="131"/>
      <c r="C169" s="132"/>
      <c r="D169" s="130"/>
      <c r="E169" s="133"/>
      <c r="F169" s="133"/>
      <c r="G169" s="133"/>
      <c r="H169" s="133"/>
      <c r="I169" s="133"/>
    </row>
    <row r="170" spans="1:9" s="134" customFormat="1" x14ac:dyDescent="0.25">
      <c r="A170" s="130"/>
      <c r="B170" s="131"/>
      <c r="C170" s="132"/>
      <c r="D170" s="130"/>
      <c r="E170" s="133"/>
      <c r="F170" s="133"/>
      <c r="G170" s="133"/>
      <c r="H170" s="133"/>
      <c r="I170" s="133"/>
    </row>
    <row r="171" spans="1:9" s="134" customFormat="1" x14ac:dyDescent="0.25">
      <c r="A171" s="130"/>
      <c r="B171" s="131"/>
      <c r="C171" s="132"/>
      <c r="D171" s="130"/>
      <c r="E171" s="133"/>
      <c r="F171" s="133"/>
      <c r="G171" s="133"/>
      <c r="H171" s="133"/>
      <c r="I171" s="133"/>
    </row>
    <row r="172" spans="1:9" s="134" customFormat="1" x14ac:dyDescent="0.25">
      <c r="A172" s="130"/>
      <c r="B172" s="131"/>
      <c r="C172" s="132"/>
      <c r="D172" s="130"/>
      <c r="E172" s="133"/>
      <c r="F172" s="133"/>
      <c r="G172" s="133"/>
      <c r="H172" s="133"/>
      <c r="I172" s="133"/>
    </row>
    <row r="173" spans="1:9" s="134" customFormat="1" x14ac:dyDescent="0.25">
      <c r="A173" s="130"/>
      <c r="B173" s="131"/>
      <c r="C173" s="132"/>
      <c r="D173" s="130"/>
      <c r="E173" s="133"/>
      <c r="F173" s="133"/>
      <c r="G173" s="133"/>
      <c r="H173" s="133"/>
      <c r="I173" s="133"/>
    </row>
    <row r="174" spans="1:9" s="134" customFormat="1" x14ac:dyDescent="0.25">
      <c r="A174" s="130"/>
      <c r="B174" s="131"/>
      <c r="C174" s="132"/>
      <c r="D174" s="130"/>
      <c r="E174" s="133"/>
      <c r="F174" s="133"/>
      <c r="G174" s="133"/>
      <c r="H174" s="133"/>
      <c r="I174" s="133"/>
    </row>
    <row r="175" spans="1:9" s="134" customFormat="1" x14ac:dyDescent="0.25">
      <c r="A175" s="130"/>
      <c r="B175" s="131"/>
      <c r="C175" s="132"/>
      <c r="D175" s="130"/>
      <c r="E175" s="133"/>
      <c r="F175" s="133"/>
      <c r="G175" s="133"/>
      <c r="H175" s="133"/>
      <c r="I175" s="133"/>
    </row>
    <row r="176" spans="1:9" s="134" customFormat="1" x14ac:dyDescent="0.25">
      <c r="A176" s="130"/>
      <c r="B176" s="131"/>
      <c r="C176" s="132"/>
      <c r="D176" s="130"/>
      <c r="E176" s="133"/>
      <c r="F176" s="133"/>
      <c r="G176" s="133"/>
      <c r="H176" s="133"/>
      <c r="I176" s="133"/>
    </row>
    <row r="177" spans="1:9" s="134" customFormat="1" x14ac:dyDescent="0.25">
      <c r="A177" s="130"/>
      <c r="B177" s="131"/>
      <c r="C177" s="132"/>
      <c r="D177" s="130"/>
      <c r="E177" s="133"/>
      <c r="F177" s="133"/>
      <c r="G177" s="133"/>
      <c r="H177" s="133"/>
      <c r="I177" s="133"/>
    </row>
    <row r="178" spans="1:9" s="134" customFormat="1" x14ac:dyDescent="0.25">
      <c r="A178" s="130"/>
      <c r="B178" s="131"/>
      <c r="C178" s="132"/>
      <c r="D178" s="130"/>
      <c r="E178" s="133"/>
      <c r="F178" s="133"/>
      <c r="G178" s="133"/>
      <c r="H178" s="133"/>
      <c r="I178" s="133"/>
    </row>
    <row r="179" spans="1:9" s="134" customFormat="1" x14ac:dyDescent="0.25">
      <c r="A179" s="130"/>
      <c r="B179" s="131"/>
      <c r="C179" s="132"/>
      <c r="D179" s="130"/>
      <c r="E179" s="133"/>
      <c r="F179" s="133"/>
      <c r="G179" s="133"/>
      <c r="H179" s="133"/>
      <c r="I179" s="133"/>
    </row>
    <row r="180" spans="1:9" s="134" customFormat="1" x14ac:dyDescent="0.25">
      <c r="A180" s="130"/>
      <c r="B180" s="131"/>
      <c r="C180" s="132"/>
      <c r="D180" s="130"/>
      <c r="E180" s="133"/>
      <c r="F180" s="133"/>
      <c r="G180" s="133"/>
      <c r="H180" s="133"/>
      <c r="I180" s="133"/>
    </row>
    <row r="181" spans="1:9" s="134" customFormat="1" x14ac:dyDescent="0.25">
      <c r="A181" s="130"/>
      <c r="B181" s="131"/>
      <c r="C181" s="132"/>
      <c r="D181" s="130"/>
      <c r="E181" s="133"/>
      <c r="F181" s="133"/>
      <c r="G181" s="133"/>
      <c r="H181" s="133"/>
      <c r="I181" s="133"/>
    </row>
    <row r="182" spans="1:9" s="134" customFormat="1" x14ac:dyDescent="0.25">
      <c r="A182" s="130"/>
      <c r="B182" s="131"/>
      <c r="C182" s="132"/>
      <c r="D182" s="130"/>
      <c r="E182" s="133"/>
      <c r="F182" s="133"/>
      <c r="G182" s="133"/>
      <c r="H182" s="133"/>
      <c r="I182" s="133"/>
    </row>
    <row r="183" spans="1:9" s="134" customFormat="1" x14ac:dyDescent="0.25">
      <c r="A183" s="130"/>
      <c r="B183" s="131"/>
      <c r="C183" s="132"/>
      <c r="D183" s="130"/>
      <c r="E183" s="133"/>
      <c r="F183" s="133"/>
      <c r="G183" s="133"/>
      <c r="H183" s="133"/>
      <c r="I183" s="133"/>
    </row>
    <row r="184" spans="1:9" s="134" customFormat="1" x14ac:dyDescent="0.25">
      <c r="A184" s="130"/>
      <c r="B184" s="131"/>
      <c r="C184" s="132"/>
      <c r="D184" s="130"/>
      <c r="E184" s="133"/>
      <c r="F184" s="133"/>
      <c r="G184" s="133"/>
      <c r="H184" s="133"/>
      <c r="I184" s="133"/>
    </row>
    <row r="185" spans="1:9" s="134" customFormat="1" x14ac:dyDescent="0.25">
      <c r="A185" s="130"/>
      <c r="B185" s="131"/>
      <c r="C185" s="132"/>
      <c r="D185" s="130"/>
      <c r="E185" s="133"/>
      <c r="F185" s="133"/>
      <c r="G185" s="133"/>
      <c r="H185" s="133"/>
      <c r="I185" s="133"/>
    </row>
    <row r="186" spans="1:9" s="134" customFormat="1" x14ac:dyDescent="0.25">
      <c r="A186" s="130"/>
      <c r="B186" s="131"/>
      <c r="C186" s="132"/>
      <c r="D186" s="130"/>
      <c r="E186" s="133"/>
      <c r="F186" s="133"/>
      <c r="G186" s="133"/>
      <c r="H186" s="133"/>
      <c r="I186" s="133"/>
    </row>
    <row r="187" spans="1:9" s="134" customFormat="1" x14ac:dyDescent="0.25">
      <c r="A187" s="130"/>
      <c r="B187" s="131"/>
      <c r="C187" s="132"/>
      <c r="D187" s="130"/>
      <c r="E187" s="133"/>
      <c r="F187" s="133"/>
      <c r="G187" s="133"/>
      <c r="H187" s="133"/>
      <c r="I187" s="133"/>
    </row>
    <row r="188" spans="1:9" s="134" customFormat="1" x14ac:dyDescent="0.25">
      <c r="A188" s="130"/>
      <c r="B188" s="131"/>
      <c r="C188" s="132"/>
      <c r="D188" s="130"/>
      <c r="E188" s="133"/>
      <c r="F188" s="133"/>
      <c r="G188" s="133"/>
      <c r="H188" s="133"/>
      <c r="I188" s="133"/>
    </row>
    <row r="189" spans="1:9" s="134" customFormat="1" x14ac:dyDescent="0.25">
      <c r="A189" s="130"/>
      <c r="B189" s="131"/>
      <c r="C189" s="132"/>
      <c r="D189" s="130"/>
      <c r="E189" s="133"/>
      <c r="F189" s="133"/>
      <c r="G189" s="133"/>
      <c r="H189" s="133"/>
      <c r="I189" s="133"/>
    </row>
    <row r="190" spans="1:9" s="134" customFormat="1" x14ac:dyDescent="0.25">
      <c r="A190" s="130"/>
      <c r="B190" s="131"/>
      <c r="C190" s="132"/>
      <c r="D190" s="130"/>
      <c r="E190" s="133"/>
      <c r="F190" s="133"/>
      <c r="G190" s="133"/>
      <c r="H190" s="133"/>
      <c r="I190" s="133"/>
    </row>
    <row r="191" spans="1:9" s="134" customFormat="1" x14ac:dyDescent="0.25">
      <c r="A191" s="130"/>
      <c r="B191" s="131"/>
      <c r="C191" s="132"/>
      <c r="D191" s="130"/>
      <c r="E191" s="133"/>
      <c r="F191" s="133"/>
      <c r="G191" s="133"/>
      <c r="H191" s="133"/>
      <c r="I191" s="133"/>
    </row>
    <row r="192" spans="1:9" s="134" customFormat="1" x14ac:dyDescent="0.25">
      <c r="A192" s="130"/>
      <c r="B192" s="131"/>
      <c r="C192" s="132"/>
      <c r="D192" s="130"/>
      <c r="E192" s="133"/>
      <c r="F192" s="133"/>
      <c r="G192" s="133"/>
      <c r="H192" s="133"/>
      <c r="I192" s="133"/>
    </row>
    <row r="193" spans="1:9" s="134" customFormat="1" x14ac:dyDescent="0.25">
      <c r="A193" s="130"/>
      <c r="B193" s="131"/>
      <c r="C193" s="132"/>
      <c r="D193" s="130"/>
      <c r="E193" s="133"/>
      <c r="F193" s="133"/>
      <c r="G193" s="133"/>
      <c r="H193" s="133"/>
      <c r="I193" s="133"/>
    </row>
    <row r="194" spans="1:9" s="134" customFormat="1" x14ac:dyDescent="0.25">
      <c r="A194" s="130"/>
      <c r="B194" s="131"/>
      <c r="C194" s="132"/>
      <c r="D194" s="130"/>
      <c r="E194" s="133"/>
      <c r="F194" s="133"/>
      <c r="G194" s="133"/>
      <c r="H194" s="133"/>
      <c r="I194" s="133"/>
    </row>
    <row r="195" spans="1:9" s="134" customFormat="1" x14ac:dyDescent="0.25">
      <c r="A195" s="130"/>
      <c r="B195" s="131"/>
      <c r="C195" s="132"/>
      <c r="D195" s="130"/>
      <c r="E195" s="133"/>
      <c r="F195" s="133"/>
      <c r="G195" s="133"/>
      <c r="H195" s="133"/>
      <c r="I195" s="133"/>
    </row>
    <row r="196" spans="1:9" s="134" customFormat="1" x14ac:dyDescent="0.25">
      <c r="A196" s="130"/>
      <c r="B196" s="131"/>
      <c r="C196" s="132"/>
      <c r="D196" s="130"/>
      <c r="E196" s="133"/>
      <c r="F196" s="133"/>
      <c r="G196" s="133"/>
      <c r="H196" s="133"/>
      <c r="I196" s="133"/>
    </row>
    <row r="197" spans="1:9" s="134" customFormat="1" x14ac:dyDescent="0.25">
      <c r="A197" s="130"/>
      <c r="B197" s="131"/>
      <c r="C197" s="132"/>
      <c r="D197" s="130"/>
      <c r="E197" s="133"/>
      <c r="F197" s="133"/>
      <c r="G197" s="133"/>
      <c r="H197" s="133"/>
      <c r="I197" s="133"/>
    </row>
    <row r="198" spans="1:9" s="134" customFormat="1" x14ac:dyDescent="0.25">
      <c r="A198" s="130"/>
      <c r="B198" s="131"/>
      <c r="C198" s="132"/>
      <c r="D198" s="130"/>
      <c r="E198" s="133"/>
      <c r="F198" s="133"/>
      <c r="G198" s="133"/>
      <c r="H198" s="133"/>
      <c r="I198" s="133"/>
    </row>
    <row r="199" spans="1:9" s="134" customFormat="1" x14ac:dyDescent="0.25">
      <c r="A199" s="130"/>
      <c r="B199" s="131"/>
      <c r="C199" s="132"/>
      <c r="D199" s="130"/>
      <c r="E199" s="133"/>
      <c r="F199" s="133"/>
      <c r="G199" s="133"/>
      <c r="H199" s="133"/>
      <c r="I199" s="133"/>
    </row>
    <row r="200" spans="1:9" s="134" customFormat="1" x14ac:dyDescent="0.25">
      <c r="A200" s="130"/>
      <c r="B200" s="131"/>
      <c r="C200" s="132"/>
      <c r="D200" s="130"/>
      <c r="E200" s="133"/>
      <c r="F200" s="133"/>
      <c r="G200" s="133"/>
      <c r="H200" s="133"/>
      <c r="I200" s="133"/>
    </row>
    <row r="201" spans="1:9" s="134" customFormat="1" x14ac:dyDescent="0.25">
      <c r="A201" s="130"/>
      <c r="B201" s="131"/>
      <c r="C201" s="132"/>
      <c r="D201" s="130"/>
      <c r="E201" s="133"/>
      <c r="F201" s="133"/>
      <c r="G201" s="133"/>
      <c r="H201" s="133"/>
      <c r="I201" s="133"/>
    </row>
    <row r="202" spans="1:9" s="134" customFormat="1" x14ac:dyDescent="0.25">
      <c r="A202" s="130"/>
      <c r="B202" s="131"/>
      <c r="C202" s="132"/>
      <c r="D202" s="130"/>
      <c r="E202" s="133"/>
      <c r="F202" s="133"/>
      <c r="G202" s="133"/>
      <c r="H202" s="133"/>
      <c r="I202" s="133"/>
    </row>
    <row r="203" spans="1:9" s="134" customFormat="1" x14ac:dyDescent="0.25">
      <c r="A203" s="130"/>
      <c r="B203" s="131"/>
      <c r="C203" s="132"/>
      <c r="D203" s="130"/>
      <c r="E203" s="133"/>
      <c r="F203" s="133"/>
      <c r="G203" s="133"/>
      <c r="H203" s="133"/>
      <c r="I203" s="133"/>
    </row>
    <row r="204" spans="1:9" s="134" customFormat="1" x14ac:dyDescent="0.25">
      <c r="A204" s="130"/>
      <c r="B204" s="131"/>
      <c r="C204" s="132"/>
      <c r="D204" s="130"/>
      <c r="E204" s="133"/>
      <c r="F204" s="133"/>
      <c r="G204" s="133"/>
      <c r="H204" s="133"/>
      <c r="I204" s="133"/>
    </row>
    <row r="205" spans="1:9" s="134" customFormat="1" x14ac:dyDescent="0.25">
      <c r="A205" s="130"/>
      <c r="B205" s="131"/>
      <c r="C205" s="132"/>
      <c r="D205" s="130"/>
      <c r="E205" s="133"/>
      <c r="F205" s="133"/>
      <c r="G205" s="133"/>
      <c r="H205" s="133"/>
      <c r="I205" s="133"/>
    </row>
    <row r="206" spans="1:9" s="134" customFormat="1" x14ac:dyDescent="0.25">
      <c r="A206" s="130"/>
      <c r="B206" s="131"/>
      <c r="C206" s="132"/>
      <c r="D206" s="130"/>
      <c r="E206" s="133"/>
      <c r="F206" s="133"/>
      <c r="G206" s="133"/>
      <c r="H206" s="133"/>
      <c r="I206" s="133"/>
    </row>
    <row r="207" spans="1:9" s="134" customFormat="1" x14ac:dyDescent="0.25">
      <c r="A207" s="130"/>
      <c r="B207" s="131"/>
      <c r="C207" s="132"/>
      <c r="D207" s="130"/>
      <c r="E207" s="133"/>
      <c r="F207" s="133"/>
      <c r="G207" s="133"/>
      <c r="H207" s="133"/>
      <c r="I207" s="133"/>
    </row>
    <row r="208" spans="1:9" s="134" customFormat="1" x14ac:dyDescent="0.25">
      <c r="A208" s="130"/>
      <c r="B208" s="131"/>
      <c r="C208" s="132"/>
      <c r="D208" s="130"/>
      <c r="E208" s="133"/>
      <c r="F208" s="133"/>
      <c r="G208" s="133"/>
      <c r="H208" s="133"/>
      <c r="I208" s="133"/>
    </row>
    <row r="209" spans="1:9" s="134" customFormat="1" x14ac:dyDescent="0.25">
      <c r="A209" s="130"/>
      <c r="B209" s="131"/>
      <c r="C209" s="132"/>
      <c r="D209" s="130"/>
      <c r="E209" s="133"/>
      <c r="F209" s="133"/>
      <c r="G209" s="133"/>
      <c r="H209" s="133"/>
      <c r="I209" s="133"/>
    </row>
    <row r="210" spans="1:9" s="134" customFormat="1" x14ac:dyDescent="0.25">
      <c r="A210" s="130"/>
      <c r="B210" s="131"/>
      <c r="C210" s="132"/>
      <c r="D210" s="130"/>
      <c r="E210" s="133"/>
      <c r="F210" s="133"/>
      <c r="G210" s="133"/>
      <c r="H210" s="133"/>
      <c r="I210" s="133"/>
    </row>
    <row r="211" spans="1:9" s="134" customFormat="1" x14ac:dyDescent="0.25">
      <c r="A211" s="130"/>
      <c r="B211" s="131"/>
      <c r="C211" s="132"/>
      <c r="D211" s="130"/>
      <c r="E211" s="133"/>
      <c r="F211" s="133"/>
      <c r="G211" s="133"/>
      <c r="H211" s="133"/>
      <c r="I211" s="133"/>
    </row>
    <row r="212" spans="1:9" s="134" customFormat="1" x14ac:dyDescent="0.25">
      <c r="A212" s="130"/>
      <c r="B212" s="131"/>
      <c r="C212" s="132"/>
      <c r="D212" s="130"/>
      <c r="E212" s="133"/>
      <c r="F212" s="133"/>
      <c r="G212" s="133"/>
      <c r="H212" s="133"/>
      <c r="I212" s="133"/>
    </row>
    <row r="213" spans="1:9" s="134" customFormat="1" x14ac:dyDescent="0.25">
      <c r="A213" s="130"/>
      <c r="B213" s="131"/>
      <c r="C213" s="132"/>
      <c r="D213" s="130"/>
      <c r="E213" s="133"/>
      <c r="F213" s="133"/>
      <c r="G213" s="133"/>
      <c r="H213" s="133"/>
      <c r="I213" s="133"/>
    </row>
  </sheetData>
  <sheetProtection formatCells="0" formatColumns="0" formatRows="0" select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31">
    <mergeCell ref="B147:B149"/>
    <mergeCell ref="B68:B72"/>
    <mergeCell ref="B54:B65"/>
    <mergeCell ref="C159:F159"/>
    <mergeCell ref="B154:B156"/>
    <mergeCell ref="B151:B153"/>
    <mergeCell ref="B75:B78"/>
    <mergeCell ref="B80:B81"/>
    <mergeCell ref="B84:B95"/>
    <mergeCell ref="C160:F160"/>
    <mergeCell ref="A157:B157"/>
    <mergeCell ref="A158:B158"/>
    <mergeCell ref="A159:B159"/>
    <mergeCell ref="A160:B160"/>
    <mergeCell ref="C157:F157"/>
    <mergeCell ref="C158:F158"/>
    <mergeCell ref="A1:I5"/>
    <mergeCell ref="A6:D6"/>
    <mergeCell ref="E6:I6"/>
    <mergeCell ref="B8:C8"/>
    <mergeCell ref="E8:I8"/>
    <mergeCell ref="E9:I9"/>
    <mergeCell ref="E53:I53"/>
    <mergeCell ref="B133:B146"/>
    <mergeCell ref="C47:D47"/>
    <mergeCell ref="C49:D49"/>
    <mergeCell ref="B11:B24"/>
    <mergeCell ref="B27:B44"/>
    <mergeCell ref="B99:B124"/>
    <mergeCell ref="D11:D24"/>
    <mergeCell ref="B47:B51"/>
  </mergeCells>
  <pageMargins left="0.7" right="0.7" top="0.75" bottom="0.75" header="0.3" footer="0.3"/>
  <pageSetup scale="46"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26"/>
  <sheetViews>
    <sheetView topLeftCell="A4" zoomScale="75" zoomScaleNormal="75" workbookViewId="0">
      <selection activeCell="B18" sqref="B18"/>
    </sheetView>
  </sheetViews>
  <sheetFormatPr baseColWidth="10" defaultRowHeight="15" x14ac:dyDescent="0.25"/>
  <cols>
    <col min="1" max="1" width="8.42578125" bestFit="1" customWidth="1"/>
    <col min="2" max="2" width="88" customWidth="1"/>
    <col min="3" max="5" width="20.42578125" style="1" customWidth="1"/>
    <col min="6" max="6" width="47.42578125" customWidth="1"/>
  </cols>
  <sheetData>
    <row r="1" spans="1:6" x14ac:dyDescent="0.25">
      <c r="A1" s="316" t="s">
        <v>213</v>
      </c>
      <c r="B1" s="316"/>
      <c r="C1" s="316"/>
      <c r="D1" s="316"/>
      <c r="E1" s="316"/>
      <c r="F1" s="316"/>
    </row>
    <row r="2" spans="1:6" x14ac:dyDescent="0.25">
      <c r="A2" s="316"/>
      <c r="B2" s="316"/>
      <c r="C2" s="316"/>
      <c r="D2" s="316"/>
      <c r="E2" s="316"/>
      <c r="F2" s="316"/>
    </row>
    <row r="3" spans="1:6" ht="27" customHeight="1" x14ac:dyDescent="0.25">
      <c r="A3" s="317" t="s">
        <v>199</v>
      </c>
      <c r="B3" s="317"/>
      <c r="C3" s="317"/>
      <c r="D3" s="317"/>
      <c r="E3" s="317"/>
      <c r="F3" s="317"/>
    </row>
    <row r="4" spans="1:6" ht="14.45" customHeight="1" x14ac:dyDescent="0.25">
      <c r="A4" s="318" t="s">
        <v>214</v>
      </c>
      <c r="B4" s="320" t="s">
        <v>215</v>
      </c>
      <c r="C4" s="321"/>
      <c r="D4" s="321"/>
      <c r="E4" s="321"/>
      <c r="F4" s="322"/>
    </row>
    <row r="5" spans="1:6" x14ac:dyDescent="0.25">
      <c r="A5" s="319"/>
      <c r="B5" s="108" t="s">
        <v>158</v>
      </c>
      <c r="C5" s="108" t="s">
        <v>216</v>
      </c>
      <c r="D5" s="108" t="s">
        <v>218</v>
      </c>
      <c r="E5" s="108" t="s">
        <v>198</v>
      </c>
      <c r="F5" s="108" t="s">
        <v>200</v>
      </c>
    </row>
    <row r="6" spans="1:6" s="1" customFormat="1" x14ac:dyDescent="0.25">
      <c r="A6" s="117"/>
      <c r="B6" s="108"/>
      <c r="C6" s="108" t="s">
        <v>217</v>
      </c>
      <c r="D6" s="108" t="s">
        <v>219</v>
      </c>
      <c r="E6" s="108"/>
      <c r="F6" s="108"/>
    </row>
    <row r="7" spans="1:6" ht="24.95" customHeight="1" x14ac:dyDescent="0.25">
      <c r="A7" s="113">
        <v>1</v>
      </c>
      <c r="B7" s="21" t="s">
        <v>235</v>
      </c>
      <c r="C7" s="109"/>
      <c r="D7" s="109"/>
      <c r="E7" s="109"/>
      <c r="F7" s="114"/>
    </row>
    <row r="8" spans="1:6" s="1" customFormat="1" ht="24.95" customHeight="1" x14ac:dyDescent="0.25">
      <c r="A8" s="113">
        <v>2</v>
      </c>
      <c r="B8" s="21" t="s">
        <v>236</v>
      </c>
      <c r="C8" s="109"/>
      <c r="D8" s="109"/>
      <c r="E8" s="109"/>
      <c r="F8" s="114"/>
    </row>
    <row r="9" spans="1:6" ht="24.95" customHeight="1" x14ac:dyDescent="0.25">
      <c r="A9" s="113">
        <v>3</v>
      </c>
      <c r="B9" s="21" t="s">
        <v>190</v>
      </c>
      <c r="C9" s="110"/>
      <c r="D9" s="110"/>
      <c r="E9" s="110"/>
      <c r="F9" s="114"/>
    </row>
    <row r="10" spans="1:6" ht="24.95" customHeight="1" x14ac:dyDescent="0.25">
      <c r="A10" s="113">
        <v>4</v>
      </c>
      <c r="B10" s="21" t="s">
        <v>53</v>
      </c>
      <c r="C10" s="110"/>
      <c r="D10" s="110"/>
      <c r="E10" s="110"/>
      <c r="F10" s="114"/>
    </row>
    <row r="11" spans="1:6" ht="24.95" customHeight="1" x14ac:dyDescent="0.25">
      <c r="A11" s="113">
        <v>5</v>
      </c>
      <c r="B11" s="21" t="s">
        <v>54</v>
      </c>
      <c r="C11" s="110"/>
      <c r="D11" s="110"/>
      <c r="E11" s="110"/>
      <c r="F11" s="114"/>
    </row>
    <row r="12" spans="1:6" ht="24.95" customHeight="1" x14ac:dyDescent="0.25">
      <c r="A12" s="113">
        <v>6</v>
      </c>
      <c r="B12" s="21" t="s">
        <v>52</v>
      </c>
      <c r="C12" s="110"/>
      <c r="D12" s="110"/>
      <c r="E12" s="110"/>
      <c r="F12" s="114"/>
    </row>
    <row r="13" spans="1:6" ht="24.95" customHeight="1" x14ac:dyDescent="0.25">
      <c r="A13" s="113">
        <v>7</v>
      </c>
      <c r="B13" s="21" t="s">
        <v>96</v>
      </c>
      <c r="C13" s="110"/>
      <c r="D13" s="110"/>
      <c r="E13" s="110"/>
      <c r="F13" s="114"/>
    </row>
    <row r="14" spans="1:6" ht="24.95" customHeight="1" x14ac:dyDescent="0.25">
      <c r="A14" s="113">
        <v>8</v>
      </c>
      <c r="B14" s="21" t="s">
        <v>97</v>
      </c>
      <c r="C14" s="110"/>
      <c r="D14" s="110"/>
      <c r="E14" s="110"/>
      <c r="F14" s="114"/>
    </row>
    <row r="15" spans="1:6" ht="24.95" customHeight="1" x14ac:dyDescent="0.25">
      <c r="A15" s="118">
        <v>9</v>
      </c>
      <c r="B15" s="21" t="s">
        <v>212</v>
      </c>
      <c r="C15" s="111"/>
      <c r="D15" s="111"/>
      <c r="E15" s="111"/>
      <c r="F15" s="115"/>
    </row>
    <row r="16" spans="1:6" ht="24.95" customHeight="1" x14ac:dyDescent="0.25">
      <c r="A16" s="118">
        <v>10</v>
      </c>
      <c r="B16" s="21" t="s">
        <v>95</v>
      </c>
      <c r="C16" s="112"/>
      <c r="D16" s="112"/>
      <c r="E16" s="112"/>
      <c r="F16" s="116"/>
    </row>
    <row r="17" spans="1:6" ht="49.5" customHeight="1" x14ac:dyDescent="0.25">
      <c r="A17" s="119">
        <v>11</v>
      </c>
      <c r="B17" s="105" t="s">
        <v>220</v>
      </c>
      <c r="C17" s="120"/>
      <c r="D17" s="120"/>
      <c r="E17" s="120"/>
      <c r="F17" s="120"/>
    </row>
    <row r="18" spans="1:6" ht="24.95" customHeight="1" x14ac:dyDescent="0.25">
      <c r="A18" s="121">
        <v>12</v>
      </c>
      <c r="B18" s="123" t="s">
        <v>210</v>
      </c>
      <c r="C18" s="120"/>
      <c r="D18" s="120"/>
      <c r="E18" s="120"/>
      <c r="F18" s="120"/>
    </row>
    <row r="19" spans="1:6" ht="24.95" customHeight="1" x14ac:dyDescent="0.25">
      <c r="A19" s="121">
        <v>13</v>
      </c>
      <c r="B19" s="120"/>
      <c r="C19" s="120"/>
      <c r="D19" s="120"/>
      <c r="E19" s="120"/>
      <c r="F19" s="120"/>
    </row>
    <row r="20" spans="1:6" ht="24.95" customHeight="1" x14ac:dyDescent="0.25">
      <c r="A20" s="121">
        <v>14</v>
      </c>
      <c r="B20" s="120"/>
      <c r="C20" s="120"/>
      <c r="D20" s="120"/>
      <c r="E20" s="120"/>
      <c r="F20" s="120"/>
    </row>
    <row r="21" spans="1:6" ht="24.95" customHeight="1" x14ac:dyDescent="0.25">
      <c r="A21" s="121">
        <v>15</v>
      </c>
      <c r="B21" s="120"/>
      <c r="C21" s="120"/>
      <c r="D21" s="120"/>
      <c r="E21" s="120"/>
      <c r="F21" s="120"/>
    </row>
    <row r="22" spans="1:6" ht="24.95" customHeight="1" x14ac:dyDescent="0.25">
      <c r="A22" s="121">
        <v>16</v>
      </c>
      <c r="B22" s="120"/>
      <c r="C22" s="120"/>
      <c r="D22" s="120"/>
      <c r="E22" s="120"/>
      <c r="F22" s="120"/>
    </row>
    <row r="23" spans="1:6" ht="24.95" customHeight="1" x14ac:dyDescent="0.25">
      <c r="A23" s="121">
        <v>17</v>
      </c>
      <c r="B23" s="120"/>
      <c r="C23" s="120"/>
      <c r="D23" s="120"/>
      <c r="E23" s="120"/>
      <c r="F23" s="120"/>
    </row>
    <row r="24" spans="1:6" ht="24.95" customHeight="1" x14ac:dyDescent="0.25">
      <c r="A24" s="121">
        <v>18</v>
      </c>
      <c r="B24" s="120"/>
      <c r="C24" s="120"/>
      <c r="D24" s="120"/>
      <c r="E24" s="120"/>
      <c r="F24" s="120"/>
    </row>
    <row r="25" spans="1:6" ht="24.95" customHeight="1" x14ac:dyDescent="0.25">
      <c r="A25" s="122">
        <v>19</v>
      </c>
      <c r="B25" s="120"/>
      <c r="C25" s="120"/>
      <c r="D25" s="120"/>
      <c r="E25" s="120"/>
      <c r="F25" s="120"/>
    </row>
    <row r="26" spans="1:6" ht="24.95" customHeight="1" x14ac:dyDescent="0.25">
      <c r="A26" s="122">
        <v>20</v>
      </c>
      <c r="B26" s="120"/>
      <c r="C26" s="120"/>
      <c r="D26" s="120"/>
      <c r="E26" s="120"/>
      <c r="F26" s="120"/>
    </row>
  </sheetData>
  <mergeCells count="4">
    <mergeCell ref="A1:F2"/>
    <mergeCell ref="A3:F3"/>
    <mergeCell ref="A4:A5"/>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A5B2-5AB0-4203-89A8-F4AB6F8E78CD}">
  <dimension ref="A1:J41"/>
  <sheetViews>
    <sheetView view="pageBreakPreview" zoomScale="80" zoomScaleNormal="80" zoomScaleSheetLayoutView="80" workbookViewId="0">
      <selection activeCell="K1" sqref="K1:K5"/>
    </sheetView>
  </sheetViews>
  <sheetFormatPr baseColWidth="10" defaultColWidth="10.85546875" defaultRowHeight="15" x14ac:dyDescent="0.25"/>
  <cols>
    <col min="1" max="1" width="9.42578125" style="179" customWidth="1"/>
    <col min="2" max="3" width="22.140625" style="1" customWidth="1"/>
    <col min="4" max="4" width="26.28515625" style="1" customWidth="1"/>
    <col min="5" max="5" width="26.5703125" style="179" customWidth="1"/>
    <col min="6" max="6" width="14.85546875" style="179" customWidth="1"/>
    <col min="7" max="7" width="7" style="171" bestFit="1" customWidth="1"/>
    <col min="8" max="8" width="6.140625" style="171" hidden="1" customWidth="1"/>
    <col min="9" max="9" width="17.85546875" style="171" hidden="1" customWidth="1"/>
    <col min="10" max="10" width="19.42578125" style="239" hidden="1" customWidth="1"/>
    <col min="11" max="16384" width="10.85546875" style="1"/>
  </cols>
  <sheetData>
    <row r="1" spans="1:10" s="2" customFormat="1" ht="15" customHeight="1" x14ac:dyDescent="0.2">
      <c r="A1" s="333">
        <v>0</v>
      </c>
      <c r="B1" s="334"/>
      <c r="C1" s="334"/>
      <c r="D1" s="334"/>
      <c r="E1" s="334"/>
      <c r="F1" s="150"/>
      <c r="G1" s="151"/>
      <c r="H1" s="151"/>
      <c r="I1" s="151"/>
      <c r="J1" s="238"/>
    </row>
    <row r="2" spans="1:10" s="2" customFormat="1" ht="12" customHeight="1" x14ac:dyDescent="0.2">
      <c r="A2" s="335"/>
      <c r="B2" s="336"/>
      <c r="C2" s="336"/>
      <c r="D2" s="336"/>
      <c r="E2" s="336"/>
      <c r="F2" s="152"/>
      <c r="G2" s="153"/>
      <c r="H2" s="153"/>
      <c r="I2" s="153"/>
      <c r="J2" s="238"/>
    </row>
    <row r="3" spans="1:10" s="2" customFormat="1" ht="12" customHeight="1" x14ac:dyDescent="0.2">
      <c r="A3" s="335"/>
      <c r="B3" s="336"/>
      <c r="C3" s="336"/>
      <c r="D3" s="336"/>
      <c r="E3" s="336"/>
      <c r="F3" s="152"/>
      <c r="G3" s="153"/>
      <c r="H3" s="153"/>
      <c r="I3" s="153"/>
      <c r="J3" s="238"/>
    </row>
    <row r="4" spans="1:10" s="2" customFormat="1" ht="19.5" customHeight="1" x14ac:dyDescent="0.2">
      <c r="A4" s="335"/>
      <c r="B4" s="336"/>
      <c r="C4" s="336"/>
      <c r="D4" s="336"/>
      <c r="E4" s="336"/>
      <c r="F4" s="152"/>
      <c r="G4" s="153"/>
      <c r="H4" s="153"/>
      <c r="I4" s="153"/>
      <c r="J4" s="238"/>
    </row>
    <row r="5" spans="1:10" s="2" customFormat="1" ht="6" customHeight="1" thickBot="1" x14ac:dyDescent="0.25">
      <c r="A5" s="335"/>
      <c r="B5" s="336"/>
      <c r="C5" s="336"/>
      <c r="D5" s="336"/>
      <c r="E5" s="336"/>
      <c r="F5" s="152"/>
      <c r="G5" s="153"/>
      <c r="H5" s="153"/>
      <c r="I5" s="153"/>
      <c r="J5" s="238"/>
    </row>
    <row r="6" spans="1:10" ht="15.75" customHeight="1" thickBot="1" x14ac:dyDescent="0.3">
      <c r="A6" s="337" t="s">
        <v>249</v>
      </c>
      <c r="B6" s="338"/>
      <c r="C6" s="338"/>
      <c r="D6" s="338"/>
      <c r="E6" s="338"/>
      <c r="F6" s="339"/>
      <c r="G6" s="154"/>
      <c r="H6" s="154"/>
      <c r="I6" s="154"/>
    </row>
    <row r="7" spans="1:10" ht="15.75" customHeight="1" thickBot="1" x14ac:dyDescent="0.3">
      <c r="A7" s="340" t="s">
        <v>237</v>
      </c>
      <c r="B7" s="341"/>
      <c r="C7" s="341"/>
      <c r="D7" s="341"/>
      <c r="E7" s="341"/>
      <c r="F7" s="342"/>
      <c r="G7" s="155"/>
      <c r="H7" s="155"/>
      <c r="I7" s="155"/>
    </row>
    <row r="8" spans="1:10" ht="33" customHeight="1" thickBot="1" x14ac:dyDescent="0.3">
      <c r="A8" s="156" t="s">
        <v>0</v>
      </c>
      <c r="B8" s="343" t="s">
        <v>150</v>
      </c>
      <c r="C8" s="344"/>
      <c r="D8" s="344"/>
      <c r="E8" s="157" t="s">
        <v>238</v>
      </c>
      <c r="F8" s="157" t="s">
        <v>239</v>
      </c>
      <c r="G8" s="154"/>
      <c r="H8" s="154"/>
      <c r="I8" s="154"/>
    </row>
    <row r="9" spans="1:10" ht="18" customHeight="1" x14ac:dyDescent="0.25">
      <c r="A9" s="158"/>
      <c r="B9" s="345" t="str">
        <f>Costos!B11</f>
        <v>HARDWARE Y SOFTWARE</v>
      </c>
      <c r="C9" s="345"/>
      <c r="D9" s="346"/>
      <c r="E9" s="159">
        <f>Costos!H11</f>
        <v>0</v>
      </c>
      <c r="F9" s="160">
        <v>0.82499999999999996</v>
      </c>
      <c r="G9" s="161">
        <f>F9</f>
        <v>0.82499999999999996</v>
      </c>
      <c r="H9" s="246">
        <v>0</v>
      </c>
      <c r="I9" s="244">
        <v>2310000000</v>
      </c>
      <c r="J9" s="241">
        <f>I9/I12</f>
        <v>0.82499999999999996</v>
      </c>
    </row>
    <row r="10" spans="1:10" ht="19.5" customHeight="1" x14ac:dyDescent="0.25">
      <c r="A10" s="158"/>
      <c r="B10" s="347" t="str">
        <f>Costos!B32</f>
        <v>SERVICIOS DE INSTALACION MIGRACION Y CAPACITACION</v>
      </c>
      <c r="C10" s="347"/>
      <c r="D10" s="348"/>
      <c r="E10" s="159">
        <f>Costos!H32</f>
        <v>0</v>
      </c>
      <c r="F10" s="162">
        <v>6.7857142857142852E-2</v>
      </c>
      <c r="G10" s="161">
        <f>F10</f>
        <v>6.7857142857142852E-2</v>
      </c>
      <c r="H10" s="246">
        <v>0</v>
      </c>
      <c r="I10" s="244">
        <v>190000000</v>
      </c>
      <c r="J10" s="241">
        <f>I10/I12</f>
        <v>6.7857142857142852E-2</v>
      </c>
    </row>
    <row r="11" spans="1:10" ht="19.5" customHeight="1" thickBot="1" x14ac:dyDescent="0.3">
      <c r="A11" s="242"/>
      <c r="B11" s="349" t="str">
        <f>Costos!C35</f>
        <v>SERVICIOS DE  CRD  ( CENTRO DE RECUPERACION DE DESASTRES)</v>
      </c>
      <c r="C11" s="350"/>
      <c r="D11" s="351"/>
      <c r="E11" s="159">
        <f>Costos!H35</f>
        <v>0</v>
      </c>
      <c r="F11" s="243">
        <v>0.10714285714285714</v>
      </c>
      <c r="G11" s="161"/>
      <c r="H11" s="246"/>
      <c r="I11" s="245">
        <v>300000000</v>
      </c>
      <c r="J11" s="241">
        <f>I11/I12</f>
        <v>0.10714285714285714</v>
      </c>
    </row>
    <row r="12" spans="1:10" ht="15" customHeight="1" thickBot="1" x14ac:dyDescent="0.3">
      <c r="A12" s="163"/>
      <c r="B12" s="323" t="s">
        <v>240</v>
      </c>
      <c r="C12" s="324"/>
      <c r="D12" s="325"/>
      <c r="E12" s="159">
        <f>SUM(E9:E11)</f>
        <v>0</v>
      </c>
      <c r="F12" s="164">
        <f>SUM(F9:F11)</f>
        <v>0.99999999999999989</v>
      </c>
      <c r="G12" s="154">
        <f>F12</f>
        <v>0.99999999999999989</v>
      </c>
      <c r="H12" s="244">
        <v>0</v>
      </c>
      <c r="I12" s="244">
        <f>SUM(I9:I11)</f>
        <v>2800000000</v>
      </c>
      <c r="J12" s="241">
        <f>SUM(J9:J11)</f>
        <v>0.99999999999999989</v>
      </c>
    </row>
    <row r="13" spans="1:10" x14ac:dyDescent="0.25">
      <c r="A13" s="165"/>
      <c r="B13" s="166"/>
      <c r="C13" s="166"/>
      <c r="D13" s="166"/>
      <c r="E13" s="73"/>
      <c r="F13" s="73"/>
      <c r="G13" s="167"/>
      <c r="H13" s="167"/>
    </row>
    <row r="14" spans="1:10" x14ac:dyDescent="0.25">
      <c r="A14" s="73"/>
      <c r="B14" s="166"/>
      <c r="C14" s="166"/>
      <c r="D14" s="166"/>
      <c r="E14" s="73"/>
      <c r="F14" s="73"/>
      <c r="G14" s="167"/>
      <c r="H14" s="167"/>
      <c r="I14" s="167"/>
    </row>
    <row r="15" spans="1:10" ht="15.75" thickBot="1" x14ac:dyDescent="0.3">
      <c r="A15" s="166"/>
      <c r="B15" s="166"/>
      <c r="C15" s="166"/>
      <c r="D15" s="73"/>
      <c r="E15" s="73"/>
      <c r="F15" s="73"/>
      <c r="G15" s="167"/>
      <c r="H15" s="167"/>
      <c r="I15" s="167"/>
    </row>
    <row r="16" spans="1:10" ht="15.75" customHeight="1" thickBot="1" x14ac:dyDescent="0.3">
      <c r="A16" s="326" t="s">
        <v>241</v>
      </c>
      <c r="B16" s="324"/>
      <c r="C16" s="327"/>
      <c r="D16" s="168">
        <f>E9+E10</f>
        <v>0</v>
      </c>
      <c r="E16" s="169">
        <v>2800000000</v>
      </c>
      <c r="F16" s="73"/>
      <c r="G16" s="167"/>
      <c r="H16" s="167"/>
      <c r="I16" s="170"/>
    </row>
    <row r="17" spans="1:10" x14ac:dyDescent="0.25">
      <c r="A17" s="73"/>
      <c r="B17" s="73"/>
      <c r="C17" s="73"/>
      <c r="D17" s="73"/>
      <c r="E17" s="73"/>
      <c r="F17" s="183"/>
      <c r="G17" s="167"/>
      <c r="H17" s="167"/>
      <c r="I17" s="167"/>
    </row>
    <row r="18" spans="1:10" ht="15.75" thickBot="1" x14ac:dyDescent="0.3">
      <c r="A18" s="73"/>
      <c r="B18" s="73"/>
      <c r="C18" s="73"/>
      <c r="D18" s="73"/>
      <c r="E18" s="73"/>
      <c r="F18" s="73"/>
      <c r="G18" s="167"/>
      <c r="H18" s="167"/>
    </row>
    <row r="19" spans="1:10" x14ac:dyDescent="0.25">
      <c r="A19" s="73"/>
      <c r="B19" s="328" t="s">
        <v>7</v>
      </c>
      <c r="C19" s="329"/>
      <c r="D19" s="330"/>
      <c r="E19" s="331"/>
      <c r="F19" s="332"/>
      <c r="G19" s="172"/>
      <c r="H19" s="172"/>
      <c r="I19" s="167"/>
    </row>
    <row r="20" spans="1:10" x14ac:dyDescent="0.25">
      <c r="A20" s="73"/>
      <c r="B20" s="354" t="s">
        <v>8</v>
      </c>
      <c r="C20" s="355"/>
      <c r="D20" s="356"/>
      <c r="E20" s="357"/>
      <c r="F20" s="358"/>
      <c r="G20" s="172"/>
      <c r="H20" s="172"/>
      <c r="I20" s="167"/>
    </row>
    <row r="21" spans="1:10" x14ac:dyDescent="0.25">
      <c r="A21" s="73"/>
      <c r="B21" s="354" t="s">
        <v>9</v>
      </c>
      <c r="C21" s="355"/>
      <c r="D21" s="356"/>
      <c r="E21" s="357"/>
      <c r="F21" s="358"/>
      <c r="G21" s="172"/>
      <c r="H21" s="172"/>
      <c r="I21" s="167"/>
    </row>
    <row r="22" spans="1:10" ht="15.75" thickBot="1" x14ac:dyDescent="0.3">
      <c r="A22" s="73"/>
      <c r="B22" s="359" t="s">
        <v>10</v>
      </c>
      <c r="C22" s="360"/>
      <c r="D22" s="361"/>
      <c r="E22" s="362"/>
      <c r="F22" s="363"/>
      <c r="G22" s="172"/>
      <c r="H22" s="172"/>
      <c r="I22" s="167"/>
    </row>
    <row r="23" spans="1:10" x14ac:dyDescent="0.25">
      <c r="A23" s="73"/>
      <c r="B23" s="73"/>
      <c r="C23" s="73"/>
      <c r="D23" s="73"/>
      <c r="E23" s="73"/>
      <c r="F23" s="73"/>
      <c r="G23" s="167"/>
      <c r="H23" s="167"/>
      <c r="I23" s="167"/>
    </row>
    <row r="24" spans="1:10" x14ac:dyDescent="0.25">
      <c r="A24" s="74"/>
      <c r="B24" s="74"/>
      <c r="C24" s="74"/>
      <c r="D24" s="74"/>
      <c r="E24" s="74"/>
      <c r="F24" s="74"/>
      <c r="G24" s="173"/>
      <c r="H24" s="173"/>
      <c r="I24" s="167"/>
    </row>
    <row r="25" spans="1:10" ht="15.75" thickBot="1" x14ac:dyDescent="0.3">
      <c r="A25" s="74"/>
      <c r="B25" s="174"/>
      <c r="C25" s="174"/>
      <c r="D25" s="174"/>
      <c r="E25" s="74"/>
      <c r="F25" s="74"/>
      <c r="G25" s="173"/>
      <c r="H25" s="173"/>
    </row>
    <row r="26" spans="1:10" ht="16.5" thickBot="1" x14ac:dyDescent="0.3">
      <c r="A26" s="74"/>
      <c r="B26" s="175" t="s">
        <v>242</v>
      </c>
      <c r="C26" s="176"/>
      <c r="D26" s="176"/>
      <c r="E26" s="177"/>
      <c r="F26" s="177"/>
      <c r="G26" s="178"/>
      <c r="H26" s="178"/>
    </row>
    <row r="27" spans="1:10" ht="60" customHeight="1" x14ac:dyDescent="0.25">
      <c r="A27" s="74"/>
      <c r="B27" s="352" t="s">
        <v>243</v>
      </c>
      <c r="C27" s="353"/>
      <c r="D27" s="353"/>
      <c r="E27" s="353"/>
      <c r="F27" s="74"/>
      <c r="G27" s="173"/>
      <c r="H27" s="173"/>
    </row>
    <row r="28" spans="1:10" x14ac:dyDescent="0.25">
      <c r="A28" s="74"/>
      <c r="B28" s="174"/>
      <c r="C28" s="174"/>
      <c r="D28" s="174"/>
      <c r="E28" s="74"/>
      <c r="F28" s="74"/>
      <c r="G28" s="173"/>
    </row>
    <row r="29" spans="1:10" x14ac:dyDescent="0.25">
      <c r="A29" s="74"/>
      <c r="B29" s="174"/>
      <c r="C29" s="174"/>
      <c r="D29" s="174"/>
      <c r="E29" s="74"/>
      <c r="F29" s="74"/>
      <c r="G29" s="173"/>
    </row>
    <row r="30" spans="1:10" x14ac:dyDescent="0.25">
      <c r="A30" s="74"/>
      <c r="B30" s="174"/>
      <c r="C30" s="174"/>
      <c r="D30" s="174"/>
      <c r="E30" s="74"/>
      <c r="F30" s="74"/>
      <c r="G30" s="173"/>
    </row>
    <row r="31" spans="1:10" x14ac:dyDescent="0.25">
      <c r="A31" s="74"/>
      <c r="B31" s="174"/>
      <c r="C31" s="174"/>
      <c r="D31" s="174"/>
      <c r="E31" s="74"/>
      <c r="F31" s="74"/>
      <c r="G31" s="173"/>
    </row>
    <row r="32" spans="1:10" s="171" customFormat="1" x14ac:dyDescent="0.25">
      <c r="A32" s="74"/>
      <c r="B32" s="174"/>
      <c r="C32" s="174"/>
      <c r="D32" s="174"/>
      <c r="E32" s="74"/>
      <c r="F32" s="74"/>
      <c r="G32" s="173"/>
      <c r="J32" s="240"/>
    </row>
    <row r="33" spans="1:10" s="171" customFormat="1" x14ac:dyDescent="0.25">
      <c r="A33" s="74"/>
      <c r="B33" s="174"/>
      <c r="C33" s="174" t="s">
        <v>160</v>
      </c>
      <c r="D33" s="174"/>
      <c r="E33" s="74"/>
      <c r="F33" s="74"/>
      <c r="G33" s="173"/>
      <c r="J33" s="240"/>
    </row>
    <row r="34" spans="1:10" s="171" customFormat="1" x14ac:dyDescent="0.25">
      <c r="A34" s="74"/>
      <c r="B34" s="174"/>
      <c r="C34" s="174" t="s">
        <v>161</v>
      </c>
      <c r="D34" s="174"/>
      <c r="E34" s="74"/>
      <c r="F34" s="74"/>
      <c r="G34" s="173"/>
      <c r="J34" s="240"/>
    </row>
    <row r="35" spans="1:10" s="171" customFormat="1" x14ac:dyDescent="0.25">
      <c r="A35" s="74"/>
      <c r="B35" s="174"/>
      <c r="C35" s="174"/>
      <c r="D35" s="174"/>
      <c r="E35" s="74"/>
      <c r="F35" s="74"/>
      <c r="G35" s="173"/>
      <c r="J35" s="240"/>
    </row>
    <row r="36" spans="1:10" s="171" customFormat="1" x14ac:dyDescent="0.25">
      <c r="A36" s="74"/>
      <c r="B36" s="174"/>
      <c r="C36" s="174"/>
      <c r="D36" s="174"/>
      <c r="E36" s="74"/>
      <c r="F36" s="74"/>
      <c r="G36" s="173"/>
      <c r="J36" s="240"/>
    </row>
    <row r="37" spans="1:10" s="171" customFormat="1" x14ac:dyDescent="0.25">
      <c r="A37" s="74"/>
      <c r="B37" s="174"/>
      <c r="C37" s="174"/>
      <c r="D37" s="174"/>
      <c r="E37" s="74"/>
      <c r="F37" s="74"/>
      <c r="G37" s="173"/>
      <c r="J37" s="240"/>
    </row>
    <row r="38" spans="1:10" s="171" customFormat="1" x14ac:dyDescent="0.25">
      <c r="A38" s="74"/>
      <c r="B38" s="174"/>
      <c r="C38" s="174"/>
      <c r="D38" s="174"/>
      <c r="E38" s="74"/>
      <c r="F38" s="74"/>
      <c r="G38" s="173"/>
      <c r="J38" s="240"/>
    </row>
    <row r="39" spans="1:10" s="171" customFormat="1" x14ac:dyDescent="0.25">
      <c r="A39" s="74"/>
      <c r="B39" s="174"/>
      <c r="C39" s="174"/>
      <c r="D39" s="174"/>
      <c r="E39" s="74"/>
      <c r="F39" s="74"/>
      <c r="G39" s="173"/>
      <c r="J39" s="240"/>
    </row>
    <row r="40" spans="1:10" s="171" customFormat="1" x14ac:dyDescent="0.25">
      <c r="A40" s="74"/>
      <c r="B40" s="174"/>
      <c r="C40" s="174"/>
      <c r="D40" s="174"/>
      <c r="E40" s="74"/>
      <c r="F40" s="74"/>
      <c r="G40" s="173"/>
      <c r="J40" s="240"/>
    </row>
    <row r="41" spans="1:10" s="171" customFormat="1" x14ac:dyDescent="0.25">
      <c r="A41" s="74"/>
      <c r="B41" s="174"/>
      <c r="C41" s="174"/>
      <c r="D41" s="174"/>
      <c r="E41" s="74"/>
      <c r="F41" s="74"/>
      <c r="G41" s="173"/>
      <c r="J41" s="240"/>
    </row>
  </sheetData>
  <sheetProtection sheet="1" formatCells="0" formatColumns="0" selectLockedCells="1"/>
  <mergeCells count="18">
    <mergeCell ref="B27:E27"/>
    <mergeCell ref="B20:C20"/>
    <mergeCell ref="D20:F20"/>
    <mergeCell ref="B21:C21"/>
    <mergeCell ref="D21:F21"/>
    <mergeCell ref="B22:C22"/>
    <mergeCell ref="D22:F22"/>
    <mergeCell ref="B12:D12"/>
    <mergeCell ref="A16:C16"/>
    <mergeCell ref="B19:C19"/>
    <mergeCell ref="D19:F19"/>
    <mergeCell ref="A1:E5"/>
    <mergeCell ref="A6:F6"/>
    <mergeCell ref="A7:F7"/>
    <mergeCell ref="B8:D8"/>
    <mergeCell ref="B9:D9"/>
    <mergeCell ref="B10:D10"/>
    <mergeCell ref="B11:D11"/>
  </mergeCells>
  <conditionalFormatting sqref="E9">
    <cfRule type="cellIs" dxfId="5" priority="14" operator="lessThanOrEqual">
      <formula>$I$9</formula>
    </cfRule>
    <cfRule type="cellIs" dxfId="4" priority="15" operator="greaterThan">
      <formula>$I$9</formula>
    </cfRule>
  </conditionalFormatting>
  <conditionalFormatting sqref="E10:E11">
    <cfRule type="cellIs" dxfId="3" priority="11" operator="lessThanOrEqual">
      <formula>$I$10</formula>
    </cfRule>
    <cfRule type="cellIs" dxfId="2" priority="12" operator="greaterThan">
      <formula>$I$10</formula>
    </cfRule>
  </conditionalFormatting>
  <conditionalFormatting sqref="E12">
    <cfRule type="cellIs" dxfId="1" priority="2" operator="lessThanOrEqual">
      <formula>$I$12</formula>
    </cfRule>
    <cfRule type="cellIs" dxfId="0" priority="3" operator="greaterThan">
      <formula>$I$12</formula>
    </cfRule>
  </conditionalFormatting>
  <pageMargins left="0.7" right="0.7" top="0.75" bottom="0.75" header="0.3" footer="0.3"/>
  <pageSetup scale="48"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3" id="{0155297A-72A3-42D7-8CB9-31429F65DF85}">
            <x14:iconSet iconSet="3Symbols" custom="1">
              <x14:cfvo type="percent">
                <xm:f>0</xm:f>
              </x14:cfvo>
              <x14:cfvo type="num">
                <xm:f>$I$9</xm:f>
              </x14:cfvo>
              <x14:cfvo type="num" gte="0">
                <xm:f>$I$9</xm:f>
              </x14:cfvo>
              <x14:cfIcon iconSet="3Symbols" iconId="2"/>
              <x14:cfIcon iconSet="3Symbols" iconId="2"/>
              <x14:cfIcon iconSet="3Symbols" iconId="0"/>
            </x14:iconSet>
          </x14:cfRule>
          <xm:sqref>E9</xm:sqref>
        </x14:conditionalFormatting>
        <x14:conditionalFormatting xmlns:xm="http://schemas.microsoft.com/office/excel/2006/main">
          <x14:cfRule type="iconSet" priority="10" id="{44E6DE02-601A-4419-8C3E-20A2CD21748C}">
            <x14:iconSet iconSet="3Symbols" custom="1">
              <x14:cfvo type="percent">
                <xm:f>0</xm:f>
              </x14:cfvo>
              <x14:cfvo type="num">
                <xm:f>$I$10</xm:f>
              </x14:cfvo>
              <x14:cfvo type="num" gte="0">
                <xm:f>$I$10</xm:f>
              </x14:cfvo>
              <x14:cfIcon iconSet="3Symbols" iconId="2"/>
              <x14:cfIcon iconSet="3Symbols" iconId="2"/>
              <x14:cfIcon iconSet="3Symbols" iconId="0"/>
            </x14:iconSet>
          </x14:cfRule>
          <xm:sqref>E10:E11</xm:sqref>
        </x14:conditionalFormatting>
        <x14:conditionalFormatting xmlns:xm="http://schemas.microsoft.com/office/excel/2006/main">
          <x14:cfRule type="iconSet" priority="1" id="{4C3EB8C3-A602-4DF2-8253-DCA9C27B7CEA}">
            <x14:iconSet iconSet="3Symbols" custom="1">
              <x14:cfvo type="percent">
                <xm:f>0</xm:f>
              </x14:cfvo>
              <x14:cfvo type="num">
                <xm:f>$I$12</xm:f>
              </x14:cfvo>
              <x14:cfvo type="num" gte="0">
                <xm:f>$I$12</xm:f>
              </x14:cfvo>
              <x14:cfIcon iconSet="3Symbols" iconId="2"/>
              <x14:cfIcon iconSet="3Symbols" iconId="2"/>
              <x14:cfIcon iconSet="3Symbols" iconId="0"/>
            </x14:iconSet>
          </x14:cfRule>
          <xm:sqref>E12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0CE914397DBF64E84808B0F885A931F" ma:contentTypeVersion="13" ma:contentTypeDescription="Crear nuevo documento." ma:contentTypeScope="" ma:versionID="cd85aed9e2b7735b463ad47428be46ff">
  <xsd:schema xmlns:xsd="http://www.w3.org/2001/XMLSchema" xmlns:xs="http://www.w3.org/2001/XMLSchema" xmlns:p="http://schemas.microsoft.com/office/2006/metadata/properties" xmlns:ns3="55f0b56b-534a-471c-a4eb-9a2426c038dd" xmlns:ns4="88b9c26c-7e47-4ed1-81f1-f12b584608c0" targetNamespace="http://schemas.microsoft.com/office/2006/metadata/properties" ma:root="true" ma:fieldsID="de8477f0d262049028e3be8de5053acb" ns3:_="" ns4:_="">
    <xsd:import namespace="55f0b56b-534a-471c-a4eb-9a2426c038dd"/>
    <xsd:import namespace="88b9c26c-7e47-4ed1-81f1-f12b58460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0b56b-534a-471c-a4eb-9a2426c03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c26c-7e47-4ed1-81f1-f12b584608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C62375-CD5B-464C-B412-9B29A706DF2B}">
  <ds:schemaRefs>
    <ds:schemaRef ds:uri="http://schemas.microsoft.com/sharepoint/v3/contenttype/forms"/>
  </ds:schemaRefs>
</ds:datastoreItem>
</file>

<file path=customXml/itemProps2.xml><?xml version="1.0" encoding="utf-8"?>
<ds:datastoreItem xmlns:ds="http://schemas.openxmlformats.org/officeDocument/2006/customXml" ds:itemID="{16CE4913-2077-4DF0-BADD-AF96089A15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0b56b-534a-471c-a4eb-9a2426c038dd"/>
    <ds:schemaRef ds:uri="88b9c26c-7e47-4ed1-81f1-f12b58460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7039BB-1BCD-4E83-ADCD-D0EC860B9B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Indice</vt:lpstr>
      <vt:lpstr>Costos</vt:lpstr>
      <vt:lpstr>EMR </vt:lpstr>
      <vt:lpstr>Licenciamiento</vt:lpstr>
      <vt:lpstr>TotalCostos</vt:lpstr>
      <vt:lpstr>'EMR '!Área_de_impresión</vt:lpstr>
      <vt:lpstr>Indice!Área_de_impresión</vt:lpstr>
      <vt:lpstr>TotalCostos!Área_de_impresión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Angelica Maria  Maldonado</cp:lastModifiedBy>
  <cp:lastPrinted>2019-07-05T19:32:49Z</cp:lastPrinted>
  <dcterms:created xsi:type="dcterms:W3CDTF">2015-10-31T16:12:13Z</dcterms:created>
  <dcterms:modified xsi:type="dcterms:W3CDTF">2020-09-16T14:59:13Z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0x01010070CE914397DBF64E84808B0F885A931F</vt:lpwstr>
  </property>
</Properties>
</file>