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gutierrez\OneDrive - Instituto Nacional de Cancerología\Estudios2020\Telefonia\Preguntas\Adendas\"/>
    </mc:Choice>
  </mc:AlternateContent>
  <xr:revisionPtr revIDLastSave="376" documentId="8_{5E886BCA-12C1-428F-A38F-A438A78F7CD2}" xr6:coauthVersionLast="45" xr6:coauthVersionMax="45" xr10:uidLastSave="{53BFA50E-0B7D-4BC4-AD59-6FF7C8FC60C4}"/>
  <bookViews>
    <workbookView minimized="1" xWindow="1116" yWindow="528" windowWidth="6252" windowHeight="12780" xr2:uid="{CD6FE8FE-746E-4725-B23C-CD177EF964B8}"/>
  </bookViews>
  <sheets>
    <sheet name="CostoServicio" sheetId="3" r:id="rId1"/>
    <sheet name="TotalCostos" sheetId="4" r:id="rId2"/>
  </sheets>
  <definedNames>
    <definedName name="_xlnm.Print_Area" localSheetId="0">CostoServicio!$A$1:$H$39</definedName>
    <definedName name="_xlnm.Print_Area" localSheetId="1">TotalCostos!$A$1:$H$31</definedName>
    <definedName name="Z_77337186_7B91_4AA7_8A9B_A289906DCABD_.wvu.PrintArea" localSheetId="0" hidden="1">CostoServicio!$A$1:$H$39</definedName>
    <definedName name="Z_77337186_7B91_4AA7_8A9B_A289906DCABD_.wvu.PrintArea" localSheetId="1" hidden="1">TotalCostos!$A$1:$G$27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3" l="1"/>
  <c r="G11" i="3"/>
  <c r="E11" i="3"/>
  <c r="H25" i="3" l="1"/>
  <c r="H24" i="3"/>
  <c r="H22" i="3"/>
  <c r="H23" i="3"/>
  <c r="G23" i="3"/>
  <c r="G16" i="3" l="1"/>
  <c r="H16" i="3" s="1"/>
  <c r="G24" i="3"/>
  <c r="G22" i="3"/>
  <c r="E21" i="3"/>
  <c r="J18" i="4" l="1"/>
  <c r="J17" i="4"/>
  <c r="G25" i="3" l="1"/>
  <c r="E10" i="3" l="1"/>
  <c r="E29" i="3" l="1"/>
  <c r="G31" i="3"/>
  <c r="H31" i="3" s="1"/>
  <c r="I20" i="3"/>
  <c r="I10" i="4"/>
  <c r="I32" i="3" l="1"/>
  <c r="I12" i="4"/>
  <c r="G9" i="4"/>
  <c r="G10" i="4"/>
  <c r="G11" i="4"/>
  <c r="B10" i="4"/>
  <c r="I14" i="4" l="1"/>
  <c r="G12" i="4"/>
  <c r="G13" i="3" l="1"/>
  <c r="H13" i="3" s="1"/>
  <c r="E28" i="3"/>
  <c r="G14" i="3"/>
  <c r="G15" i="3"/>
  <c r="H15" i="3" s="1"/>
  <c r="G19" i="3"/>
  <c r="H19" i="3" s="1"/>
  <c r="E26" i="3"/>
  <c r="G21" i="3" l="1"/>
  <c r="G20" i="3" s="1"/>
  <c r="H14" i="3"/>
  <c r="H21" i="3" l="1"/>
  <c r="H20" i="3" s="1"/>
  <c r="B11" i="4"/>
  <c r="B9" i="4"/>
  <c r="G30" i="3" l="1"/>
  <c r="G29" i="3" s="1"/>
  <c r="H30" i="3" l="1"/>
  <c r="G28" i="3"/>
  <c r="G27" i="3"/>
  <c r="H27" i="3" s="1"/>
  <c r="H29" i="3" l="1"/>
  <c r="H28" i="3" s="1"/>
  <c r="E11" i="4" s="1"/>
  <c r="F11" i="4" s="1"/>
  <c r="G10" i="3"/>
  <c r="G26" i="3"/>
  <c r="H26" i="3"/>
  <c r="H10" i="3" l="1"/>
  <c r="E9" i="4" l="1"/>
  <c r="F9" i="4" s="1"/>
  <c r="H32" i="3" l="1"/>
  <c r="E10" i="4" l="1"/>
  <c r="E12" i="4" l="1"/>
  <c r="E17" i="4" s="1"/>
  <c r="E18" i="4" s="1"/>
  <c r="F10" i="4"/>
  <c r="F12" i="4" s="1"/>
  <c r="F17" i="4" l="1"/>
  <c r="F18" i="4" s="1"/>
  <c r="D17" i="4"/>
  <c r="D18" i="4" s="1"/>
  <c r="D20" i="4" s="1"/>
  <c r="F20" i="4" s="1"/>
</calcChain>
</file>

<file path=xl/sharedStrings.xml><?xml version="1.0" encoding="utf-8"?>
<sst xmlns="http://schemas.openxmlformats.org/spreadsheetml/2006/main" count="77" uniqueCount="67">
  <si>
    <t>ITEM</t>
  </si>
  <si>
    <t>EMR-##</t>
  </si>
  <si>
    <t>DESCRIPCIÓN</t>
  </si>
  <si>
    <t>CANT</t>
  </si>
  <si>
    <t>COSTOS MENSUALES 
Contrato</t>
  </si>
  <si>
    <t>Vr. Unitario</t>
  </si>
  <si>
    <t xml:space="preserve">IVA
% </t>
  </si>
  <si>
    <t>IVA
Total</t>
  </si>
  <si>
    <t>Valor Total con IVA</t>
  </si>
  <si>
    <t>Pesos Colombianos, sin centavos</t>
  </si>
  <si>
    <t>TOTAL UN (1) MES</t>
  </si>
  <si>
    <t>COMPAÑÍA PROPONENTE:</t>
  </si>
  <si>
    <t>DIRECCIÓN:</t>
  </si>
  <si>
    <t>TELÉFONO:</t>
  </si>
  <si>
    <t>CORREO ELECTRÓNICO:</t>
  </si>
  <si>
    <t>RESUMEN COSTOS</t>
  </si>
  <si>
    <t>COSTO MENSUAL IVA INCLUIDO</t>
  </si>
  <si>
    <t>COSTO TOTAL IVA INCLUIDO</t>
  </si>
  <si>
    <t>PORCENTAJE LIMITE</t>
  </si>
  <si>
    <t>SUBTOTAL</t>
  </si>
  <si>
    <t>Año</t>
  </si>
  <si>
    <t>Meses de servicios</t>
  </si>
  <si>
    <t>Total de servicios</t>
  </si>
  <si>
    <t>Total de servicios por año</t>
  </si>
  <si>
    <t>TOTAL CONTRATO  INCLUIDO IVA</t>
  </si>
  <si>
    <t xml:space="preserve">NOTA: </t>
  </si>
  <si>
    <t>EMR-111</t>
  </si>
  <si>
    <t>1.1.</t>
  </si>
  <si>
    <t>Troncales SIP</t>
  </si>
  <si>
    <t>Lineas analogas</t>
  </si>
  <si>
    <t xml:space="preserve">Celular </t>
  </si>
  <si>
    <t>Troncales SIP moviles(sesiones simultaneas)</t>
  </si>
  <si>
    <t>Grabación de llamadas</t>
  </si>
  <si>
    <t>1.1.1</t>
  </si>
  <si>
    <t>2.1.1</t>
  </si>
  <si>
    <t>SERVICIOS DE PBX VIRTUAL E INTEGRACIÓN</t>
  </si>
  <si>
    <t>SERVICIO DE MESA DE AYUDA</t>
  </si>
  <si>
    <t>3.2</t>
  </si>
  <si>
    <t>Extensiones Usuario nombrado</t>
  </si>
  <si>
    <t>Extensiones Usuario área comun</t>
  </si>
  <si>
    <t>Licencia de grabación</t>
  </si>
  <si>
    <t>2.1.</t>
  </si>
  <si>
    <t>EMR-432</t>
  </si>
  <si>
    <t>EMR-433</t>
  </si>
  <si>
    <t>ilimitado</t>
  </si>
  <si>
    <t>EMR-212</t>
  </si>
  <si>
    <t>EMR-213</t>
  </si>
  <si>
    <t>2.1.2</t>
  </si>
  <si>
    <t>2.1.3</t>
  </si>
  <si>
    <t>EMR-215</t>
  </si>
  <si>
    <t>2.3</t>
  </si>
  <si>
    <t>3.1</t>
  </si>
  <si>
    <t>Tecnólogo o Profesional Soporte Mesa de ayuda</t>
  </si>
  <si>
    <t>Coordinador Mesa de ayuda</t>
  </si>
  <si>
    <t>Llamadas Local</t>
  </si>
  <si>
    <t>Llamadas Nacional</t>
  </si>
  <si>
    <t>Llamadas Internacional</t>
  </si>
  <si>
    <t>Servicio Telefonia voz IP</t>
  </si>
  <si>
    <t xml:space="preserve">SERVICIOS TELEFONIA VOZ  IP </t>
  </si>
  <si>
    <t>Servicio de voz corporativa para 1100 extensiones, infraestructura y su administracaión e Integración con la herramienta de colaboración office 365</t>
  </si>
  <si>
    <t>EMR-211, EMR-214</t>
  </si>
  <si>
    <t>Servicio de voz corporativa para 1100 extensiones, licenciamiento y su administrcaión, e Integración con la herramienta de colaboración office 365</t>
  </si>
  <si>
    <t>Servicios de infraestructura en la nube</t>
  </si>
  <si>
    <t xml:space="preserve">
</t>
  </si>
  <si>
    <t>COSTOS TOTAL</t>
  </si>
  <si>
    <t>COSTOS SERVICIOS</t>
  </si>
  <si>
    <t>CONVOCATORIA PÚBLICA N° 624 - 2020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</si>
</sst>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164" formatCode="_ [$$-240A]\ * #,##0.00_ ;_ [$$-240A]\ * \-#,##0.00_ ;_ [$$-240A]\ * &quot;-&quot;??_ ;_ @_ "/>
    <numFmt numFmtId="165" formatCode="_ [$$-240A]\ * #,##0_ ;_ [$$-240A]\ * \-#,##0_ ;_ [$$-240A]\ * &quot;-&quot;??_ ;_ @_ "/>
    <numFmt numFmtId="166" formatCode="_(&quot;$&quot;\ * #,##0.00_);_(&quot;$&quot;\ * \(#,##0.00\);_(&quot;$&quot;\ * &quot;-&quot;??_);_(@_)"/>
    <numFmt numFmtId="167" formatCode="_(&quot;$&quot;\ * #,##0_);_(&quot;$&quot;\ * \(#,##0\);_(&quot;$&quot;\ * &quot;-&quot;??_);_(@_)"/>
    <numFmt numFmtId="168" formatCode="&quot;$&quot;\ #,##0"/>
    <numFmt numFmtId="169" formatCode="0.00000000000000"/>
    <numFmt numFmtId="170" formatCode="0.0000000000000000"/>
    <numFmt numFmtId="171" formatCode="_ [$$-240A]\ * #,##0.00000000000000000000000000000000_ ;_ [$$-240A]\ * \-#,##0.00000000000000000000000000000000_ ;_ [$$-240A]\ * &quot;-&quot;??_ ;_ @_ "/>
    <numFmt numFmtId="172" formatCode="0.00000000000000%"/>
    <numFmt numFmtId="173" formatCode="0.0000000000000%"/>
    <numFmt numFmtId="174" formatCode="_-[$$-240A]\ * #,##0.00_-;\-[$$-240A]\ * #,##0.00_-;_-[$$-240A]\ 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0"/>
      <name val="Verdana"/>
      <family val="2"/>
    </font>
    <font>
      <sz val="9"/>
      <name val="Calibri"/>
      <family val="2"/>
      <scheme val="minor"/>
    </font>
    <font>
      <b/>
      <sz val="10"/>
      <color theme="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b/>
      <sz val="11"/>
      <color theme="0"/>
      <name val="Arial"/>
      <family val="2"/>
    </font>
    <font>
      <b/>
      <sz val="8"/>
      <color theme="0"/>
      <name val="Verdana"/>
      <family val="2"/>
    </font>
    <font>
      <u/>
      <sz val="10"/>
      <name val="Verdana"/>
      <family val="2"/>
    </font>
    <font>
      <u/>
      <sz val="10"/>
      <color theme="0"/>
      <name val="Verdana"/>
      <family val="2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sz val="9"/>
      <name val="Verdana"/>
      <family val="2"/>
    </font>
    <font>
      <sz val="8"/>
      <color theme="1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164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54">
    <xf numFmtId="164" fontId="0" fillId="0" borderId="0" xfId="0"/>
    <xf numFmtId="164" fontId="7" fillId="0" borderId="0" xfId="0" applyFont="1" applyProtection="1">
      <protection locked="0"/>
    </xf>
    <xf numFmtId="164" fontId="10" fillId="0" borderId="0" xfId="0" applyFont="1"/>
    <xf numFmtId="165" fontId="13" fillId="0" borderId="13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3" xfId="2" applyFont="1" applyFill="1" applyBorder="1" applyAlignment="1" applyProtection="1">
      <alignment horizontal="center" vertical="center" wrapText="1"/>
      <protection locked="0"/>
    </xf>
    <xf numFmtId="165" fontId="13" fillId="0" borderId="13" xfId="4" applyNumberFormat="1" applyFont="1" applyFill="1" applyBorder="1" applyAlignment="1" applyProtection="1">
      <alignment horizontal="center" vertical="center" wrapText="1"/>
    </xf>
    <xf numFmtId="165" fontId="13" fillId="0" borderId="14" xfId="4" applyNumberFormat="1" applyFont="1" applyFill="1" applyBorder="1" applyAlignment="1" applyProtection="1">
      <alignment horizontal="center" vertical="center" wrapText="1"/>
    </xf>
    <xf numFmtId="164" fontId="14" fillId="0" borderId="0" xfId="0" applyFont="1"/>
    <xf numFmtId="1" fontId="13" fillId="0" borderId="16" xfId="3" applyNumberFormat="1" applyFont="1" applyBorder="1" applyAlignment="1">
      <alignment horizontal="center" vertical="center" wrapText="1"/>
    </xf>
    <xf numFmtId="0" fontId="0" fillId="5" borderId="0" xfId="0" applyNumberFormat="1" applyFill="1"/>
    <xf numFmtId="0" fontId="0" fillId="5" borderId="0" xfId="0" applyNumberFormat="1" applyFill="1" applyAlignment="1">
      <alignment horizontal="center" vertical="center"/>
    </xf>
    <xf numFmtId="1" fontId="14" fillId="0" borderId="0" xfId="0" applyNumberFormat="1" applyFont="1" applyAlignment="1">
      <alignment horizontal="center"/>
    </xf>
    <xf numFmtId="164" fontId="14" fillId="0" borderId="0" xfId="0" applyFont="1" applyAlignment="1">
      <alignment horizontal="center"/>
    </xf>
    <xf numFmtId="164" fontId="14" fillId="0" borderId="0" xfId="0" applyFont="1" applyAlignment="1">
      <alignment horizontal="left"/>
    </xf>
    <xf numFmtId="1" fontId="14" fillId="0" borderId="0" xfId="0" applyNumberFormat="1" applyFont="1"/>
    <xf numFmtId="164" fontId="14" fillId="0" borderId="0" xfId="0" applyFont="1" applyAlignment="1">
      <alignment horizontal="center" vertical="center"/>
    </xf>
    <xf numFmtId="164" fontId="17" fillId="6" borderId="2" xfId="0" applyFont="1" applyFill="1" applyBorder="1"/>
    <xf numFmtId="164" fontId="7" fillId="6" borderId="0" xfId="0" applyFont="1" applyFill="1" applyProtection="1">
      <protection locked="0"/>
    </xf>
    <xf numFmtId="164" fontId="17" fillId="6" borderId="0" xfId="0" applyFont="1" applyFill="1"/>
    <xf numFmtId="0" fontId="19" fillId="3" borderId="38" xfId="3" applyNumberFormat="1" applyFont="1" applyFill="1" applyBorder="1" applyAlignment="1">
      <alignment horizontal="center" vertical="center" wrapText="1"/>
    </xf>
    <xf numFmtId="167" fontId="19" fillId="3" borderId="40" xfId="5" applyNumberFormat="1" applyFont="1" applyFill="1" applyBorder="1" applyAlignment="1" applyProtection="1">
      <alignment horizontal="center" vertical="center" wrapText="1"/>
    </xf>
    <xf numFmtId="167" fontId="19" fillId="3" borderId="41" xfId="5" applyNumberFormat="1" applyFont="1" applyFill="1" applyBorder="1" applyAlignment="1" applyProtection="1">
      <alignment horizontal="center" vertical="center" wrapText="1"/>
    </xf>
    <xf numFmtId="1" fontId="16" fillId="5" borderId="20" xfId="3" applyNumberFormat="1" applyFont="1" applyFill="1" applyBorder="1" applyAlignment="1">
      <alignment horizontal="center" vertical="center" wrapText="1"/>
    </xf>
    <xf numFmtId="165" fontId="11" fillId="3" borderId="42" xfId="4" applyNumberFormat="1" applyFont="1" applyFill="1" applyBorder="1" applyAlignment="1" applyProtection="1">
      <alignment horizontal="center" vertical="center" wrapText="1"/>
    </xf>
    <xf numFmtId="165" fontId="11" fillId="3" borderId="43" xfId="4" applyNumberFormat="1" applyFont="1" applyFill="1" applyBorder="1" applyAlignment="1" applyProtection="1">
      <alignment horizontal="center" vertical="center" wrapText="1"/>
    </xf>
    <xf numFmtId="10" fontId="11" fillId="3" borderId="43" xfId="2" applyNumberFormat="1" applyFont="1" applyFill="1" applyBorder="1" applyAlignment="1" applyProtection="1">
      <alignment horizontal="center" vertical="center" wrapText="1"/>
    </xf>
    <xf numFmtId="165" fontId="11" fillId="3" borderId="44" xfId="4" applyNumberFormat="1" applyFont="1" applyFill="1" applyBorder="1" applyAlignment="1" applyProtection="1">
      <alignment horizontal="center" vertical="center" wrapText="1"/>
    </xf>
    <xf numFmtId="0" fontId="12" fillId="3" borderId="38" xfId="3" applyNumberFormat="1" applyFont="1" applyFill="1" applyBorder="1" applyAlignment="1">
      <alignment horizontal="left" vertical="center" wrapText="1"/>
    </xf>
    <xf numFmtId="0" fontId="0" fillId="5" borderId="4" xfId="0" applyNumberFormat="1" applyFill="1" applyBorder="1"/>
    <xf numFmtId="164" fontId="0" fillId="5" borderId="0" xfId="0" applyFill="1"/>
    <xf numFmtId="167" fontId="0" fillId="5" borderId="0" xfId="5" applyNumberFormat="1" applyFont="1" applyFill="1" applyBorder="1" applyProtection="1"/>
    <xf numFmtId="0" fontId="5" fillId="5" borderId="0" xfId="0" applyNumberFormat="1" applyFont="1" applyFill="1"/>
    <xf numFmtId="0" fontId="3" fillId="5" borderId="0" xfId="0" applyNumberFormat="1" applyFont="1" applyFill="1"/>
    <xf numFmtId="1" fontId="11" fillId="3" borderId="10" xfId="3" applyNumberFormat="1" applyFont="1" applyFill="1" applyBorder="1" applyAlignment="1">
      <alignment horizontal="center" vertical="center" wrapText="1"/>
    </xf>
    <xf numFmtId="1" fontId="11" fillId="3" borderId="11" xfId="3" applyNumberFormat="1" applyFont="1" applyFill="1" applyBorder="1" applyAlignment="1">
      <alignment horizontal="center" vertical="center" wrapText="1"/>
    </xf>
    <xf numFmtId="1" fontId="16" fillId="0" borderId="13" xfId="3" applyNumberFormat="1" applyFont="1" applyBorder="1" applyAlignment="1">
      <alignment horizontal="center" vertical="center" wrapText="1"/>
    </xf>
    <xf numFmtId="1" fontId="16" fillId="0" borderId="14" xfId="3" applyNumberFormat="1" applyFont="1" applyBorder="1" applyAlignment="1">
      <alignment horizontal="center" vertical="center" wrapText="1"/>
    </xf>
    <xf numFmtId="168" fontId="16" fillId="0" borderId="13" xfId="3" applyNumberFormat="1" applyFont="1" applyBorder="1" applyAlignment="1">
      <alignment horizontal="center" vertical="center" wrapText="1"/>
    </xf>
    <xf numFmtId="168" fontId="16" fillId="0" borderId="14" xfId="3" applyNumberFormat="1" applyFont="1" applyBorder="1" applyAlignment="1">
      <alignment horizontal="center" vertical="center" wrapText="1"/>
    </xf>
    <xf numFmtId="168" fontId="11" fillId="3" borderId="21" xfId="3" applyNumberFormat="1" applyFont="1" applyFill="1" applyBorder="1" applyAlignment="1">
      <alignment horizontal="center" vertical="center" wrapText="1"/>
    </xf>
    <xf numFmtId="168" fontId="11" fillId="3" borderId="48" xfId="3" applyNumberFormat="1" applyFont="1" applyFill="1" applyBorder="1" applyAlignment="1">
      <alignment horizontal="center" vertical="center" wrapText="1"/>
    </xf>
    <xf numFmtId="42" fontId="5" fillId="5" borderId="0" xfId="1" applyFont="1" applyFill="1" applyBorder="1" applyProtection="1"/>
    <xf numFmtId="42" fontId="5" fillId="5" borderId="0" xfId="0" applyNumberFormat="1" applyFont="1" applyFill="1"/>
    <xf numFmtId="42" fontId="3" fillId="5" borderId="0" xfId="0" applyNumberFormat="1" applyFont="1" applyFill="1"/>
    <xf numFmtId="164" fontId="21" fillId="6" borderId="0" xfId="0" applyFont="1" applyFill="1" applyAlignment="1">
      <alignment vertical="center" wrapText="1"/>
    </xf>
    <xf numFmtId="0" fontId="0" fillId="6" borderId="0" xfId="0" applyNumberFormat="1" applyFill="1"/>
    <xf numFmtId="0" fontId="5" fillId="6" borderId="0" xfId="0" applyNumberFormat="1" applyFont="1" applyFill="1"/>
    <xf numFmtId="164" fontId="0" fillId="6" borderId="0" xfId="0" applyFill="1"/>
    <xf numFmtId="167" fontId="0" fillId="6" borderId="0" xfId="5" applyNumberFormat="1" applyFont="1" applyFill="1" applyBorder="1" applyProtection="1"/>
    <xf numFmtId="164" fontId="22" fillId="6" borderId="0" xfId="0" applyFont="1" applyFill="1"/>
    <xf numFmtId="0" fontId="4" fillId="6" borderId="0" xfId="0" applyNumberFormat="1" applyFont="1" applyFill="1"/>
    <xf numFmtId="167" fontId="4" fillId="6" borderId="0" xfId="5" applyNumberFormat="1" applyFont="1" applyFill="1" applyBorder="1" applyProtection="1"/>
    <xf numFmtId="0" fontId="2" fillId="6" borderId="0" xfId="0" applyNumberFormat="1" applyFont="1" applyFill="1"/>
    <xf numFmtId="0" fontId="0" fillId="0" borderId="0" xfId="0" applyNumberFormat="1"/>
    <xf numFmtId="167" fontId="0" fillId="0" borderId="0" xfId="5" applyNumberFormat="1" applyFont="1" applyBorder="1"/>
    <xf numFmtId="0" fontId="5" fillId="0" borderId="0" xfId="0" applyNumberFormat="1" applyFont="1"/>
    <xf numFmtId="1" fontId="11" fillId="3" borderId="38" xfId="3" applyNumberFormat="1" applyFont="1" applyFill="1" applyBorder="1" applyAlignment="1">
      <alignment horizontal="center" vertical="center" wrapText="1"/>
    </xf>
    <xf numFmtId="1" fontId="12" fillId="4" borderId="38" xfId="3" applyNumberFormat="1" applyFont="1" applyFill="1" applyBorder="1" applyAlignment="1">
      <alignment horizontal="center" vertical="center" wrapText="1"/>
    </xf>
    <xf numFmtId="164" fontId="14" fillId="0" borderId="0" xfId="0" applyFont="1" applyFill="1"/>
    <xf numFmtId="164" fontId="24" fillId="0" borderId="16" xfId="0" applyFont="1" applyBorder="1" applyAlignment="1"/>
    <xf numFmtId="168" fontId="11" fillId="3" borderId="21" xfId="3" applyNumberFormat="1" applyFont="1" applyFill="1" applyBorder="1" applyAlignment="1">
      <alignment horizontal="center" vertical="center" wrapText="1"/>
    </xf>
    <xf numFmtId="1" fontId="11" fillId="3" borderId="10" xfId="3" applyNumberFormat="1" applyFont="1" applyFill="1" applyBorder="1" applyAlignment="1">
      <alignment horizontal="center" vertical="center" wrapText="1"/>
    </xf>
    <xf numFmtId="164" fontId="14" fillId="6" borderId="0" xfId="0" applyFont="1" applyFill="1"/>
    <xf numFmtId="164" fontId="27" fillId="6" borderId="0" xfId="0" applyFont="1" applyFill="1" applyAlignment="1">
      <alignment vertical="center" wrapText="1"/>
    </xf>
    <xf numFmtId="10" fontId="14" fillId="6" borderId="0" xfId="0" applyNumberFormat="1" applyFont="1" applyFill="1"/>
    <xf numFmtId="1" fontId="13" fillId="0" borderId="45" xfId="3" applyNumberFormat="1" applyFont="1" applyBorder="1" applyAlignment="1">
      <alignment horizontal="center" vertical="center" wrapText="1"/>
    </xf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1" fontId="28" fillId="0" borderId="13" xfId="3" applyNumberFormat="1" applyFont="1" applyFill="1" applyBorder="1" applyAlignment="1">
      <alignment horizontal="center" vertical="center" wrapText="1"/>
    </xf>
    <xf numFmtId="164" fontId="13" fillId="0" borderId="13" xfId="0" applyFont="1" applyBorder="1" applyAlignment="1">
      <alignment vertical="center" wrapText="1"/>
    </xf>
    <xf numFmtId="164" fontId="13" fillId="0" borderId="13" xfId="0" applyFont="1" applyFill="1" applyBorder="1" applyAlignment="1">
      <alignment vertical="center"/>
    </xf>
    <xf numFmtId="165" fontId="13" fillId="0" borderId="15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5" xfId="2" applyFont="1" applyFill="1" applyBorder="1" applyAlignment="1" applyProtection="1">
      <alignment horizontal="center" vertical="center" wrapText="1"/>
      <protection locked="0"/>
    </xf>
    <xf numFmtId="165" fontId="13" fillId="0" borderId="15" xfId="4" applyNumberFormat="1" applyFont="1" applyFill="1" applyBorder="1" applyAlignment="1" applyProtection="1">
      <alignment horizontal="center" vertical="center" wrapText="1"/>
    </xf>
    <xf numFmtId="165" fontId="13" fillId="0" borderId="49" xfId="4" applyNumberFormat="1" applyFont="1" applyFill="1" applyBorder="1" applyAlignment="1" applyProtection="1">
      <alignment horizontal="center" vertical="center" wrapText="1"/>
    </xf>
    <xf numFmtId="165" fontId="12" fillId="4" borderId="47" xfId="4" applyNumberFormat="1" applyFont="1" applyFill="1" applyBorder="1" applyAlignment="1" applyProtection="1">
      <alignment horizontal="center" vertical="center" wrapText="1"/>
    </xf>
    <xf numFmtId="165" fontId="12" fillId="4" borderId="41" xfId="4" applyNumberFormat="1" applyFont="1" applyFill="1" applyBorder="1" applyAlignment="1" applyProtection="1">
      <alignment horizontal="center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50" xfId="4" applyNumberFormat="1" applyFont="1" applyFill="1" applyBorder="1" applyAlignment="1" applyProtection="1">
      <alignment horizontal="center" vertical="center" wrapText="1"/>
    </xf>
    <xf numFmtId="1" fontId="11" fillId="3" borderId="47" xfId="3" applyNumberFormat="1" applyFont="1" applyFill="1" applyBorder="1" applyAlignment="1">
      <alignment horizontal="center" vertical="center" wrapText="1"/>
    </xf>
    <xf numFmtId="165" fontId="11" fillId="3" borderId="47" xfId="4" applyNumberFormat="1" applyFont="1" applyFill="1" applyBorder="1" applyAlignment="1" applyProtection="1">
      <alignment horizontal="center" vertical="center" wrapText="1"/>
    </xf>
    <xf numFmtId="1" fontId="25" fillId="0" borderId="19" xfId="3" applyNumberFormat="1" applyFont="1" applyBorder="1" applyAlignment="1">
      <alignment horizontal="left" vertical="center" wrapText="1"/>
    </xf>
    <xf numFmtId="1" fontId="12" fillId="4" borderId="47" xfId="3" applyNumberFormat="1" applyFont="1" applyFill="1" applyBorder="1" applyAlignment="1">
      <alignment horizontal="center" vertical="center" wrapText="1"/>
    </xf>
    <xf numFmtId="164" fontId="24" fillId="0" borderId="51" xfId="0" applyFont="1" applyBorder="1" applyAlignment="1"/>
    <xf numFmtId="1" fontId="13" fillId="0" borderId="51" xfId="3" applyNumberFormat="1" applyFont="1" applyBorder="1" applyAlignment="1">
      <alignment horizontal="center" vertical="center" wrapText="1"/>
    </xf>
    <xf numFmtId="1" fontId="26" fillId="3" borderId="38" xfId="3" applyNumberFormat="1" applyFont="1" applyFill="1" applyBorder="1" applyAlignment="1">
      <alignment horizontal="center" vertical="center" wrapText="1"/>
    </xf>
    <xf numFmtId="164" fontId="13" fillId="0" borderId="19" xfId="0" applyFont="1" applyFill="1" applyBorder="1" applyAlignment="1">
      <alignment horizontal="left" vertical="center" wrapText="1"/>
    </xf>
    <xf numFmtId="1" fontId="12" fillId="4" borderId="38" xfId="0" applyNumberFormat="1" applyFont="1" applyFill="1" applyBorder="1" applyAlignment="1">
      <alignment horizontal="center" vertical="center" wrapText="1"/>
    </xf>
    <xf numFmtId="164" fontId="13" fillId="0" borderId="15" xfId="0" applyFont="1" applyFill="1" applyBorder="1" applyAlignment="1">
      <alignment vertical="center"/>
    </xf>
    <xf numFmtId="164" fontId="13" fillId="0" borderId="15" xfId="0" applyFont="1" applyBorder="1" applyAlignment="1">
      <alignment vertical="center" wrapText="1"/>
    </xf>
    <xf numFmtId="1" fontId="28" fillId="0" borderId="15" xfId="3" applyNumberFormat="1" applyFont="1" applyFill="1" applyBorder="1" applyAlignment="1">
      <alignment horizontal="center" vertical="center" wrapText="1"/>
    </xf>
    <xf numFmtId="164" fontId="13" fillId="0" borderId="18" xfId="3" applyFont="1" applyBorder="1" applyAlignment="1">
      <alignment horizontal="left" vertical="center" wrapText="1"/>
    </xf>
    <xf numFmtId="0" fontId="13" fillId="0" borderId="18" xfId="3" applyNumberFormat="1" applyFont="1" applyBorder="1" applyAlignment="1">
      <alignment horizontal="center" vertical="center" wrapText="1"/>
    </xf>
    <xf numFmtId="164" fontId="13" fillId="0" borderId="45" xfId="3" applyFont="1" applyBorder="1" applyAlignment="1">
      <alignment horizontal="center" vertical="center" wrapText="1"/>
    </xf>
    <xf numFmtId="164" fontId="13" fillId="0" borderId="18" xfId="3" applyFont="1" applyBorder="1" applyAlignment="1">
      <alignment horizontal="center" vertical="center" wrapText="1"/>
    </xf>
    <xf numFmtId="165" fontId="16" fillId="0" borderId="38" xfId="3" applyNumberFormat="1" applyFont="1" applyBorder="1" applyAlignment="1">
      <alignment vertical="center" wrapText="1"/>
    </xf>
    <xf numFmtId="164" fontId="16" fillId="0" borderId="38" xfId="3" applyFont="1" applyBorder="1" applyAlignment="1">
      <alignment horizontal="center" vertical="center" wrapText="1"/>
    </xf>
    <xf numFmtId="164" fontId="29" fillId="0" borderId="16" xfId="0" applyFont="1" applyBorder="1" applyAlignment="1">
      <alignment horizontal="left" indent="2"/>
    </xf>
    <xf numFmtId="171" fontId="0" fillId="0" borderId="0" xfId="0" applyNumberFormat="1"/>
    <xf numFmtId="1" fontId="13" fillId="0" borderId="20" xfId="0" applyNumberFormat="1" applyFont="1" applyFill="1" applyBorder="1" applyAlignment="1">
      <alignment horizontal="center" vertical="center" wrapText="1"/>
    </xf>
    <xf numFmtId="1" fontId="13" fillId="0" borderId="18" xfId="3" applyNumberFormat="1" applyFont="1" applyBorder="1" applyAlignment="1">
      <alignment horizontal="center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50" xfId="4" applyNumberFormat="1" applyFont="1" applyFill="1" applyBorder="1" applyAlignment="1" applyProtection="1">
      <alignment horizontal="center" vertical="center" wrapText="1"/>
    </xf>
    <xf numFmtId="164" fontId="14" fillId="6" borderId="0" xfId="0" applyFont="1" applyFill="1" applyBorder="1"/>
    <xf numFmtId="164" fontId="7" fillId="6" borderId="0" xfId="0" applyFont="1" applyFill="1" applyBorder="1" applyProtection="1">
      <protection locked="0"/>
    </xf>
    <xf numFmtId="164" fontId="10" fillId="6" borderId="0" xfId="0" applyFont="1" applyFill="1" applyBorder="1"/>
    <xf numFmtId="0" fontId="14" fillId="5" borderId="0" xfId="0" applyNumberFormat="1" applyFont="1" applyFill="1"/>
    <xf numFmtId="170" fontId="14" fillId="0" borderId="0" xfId="0" applyNumberFormat="1" applyFont="1"/>
    <xf numFmtId="164" fontId="30" fillId="6" borderId="0" xfId="0" applyFont="1" applyFill="1" applyProtection="1">
      <protection locked="0"/>
    </xf>
    <xf numFmtId="164" fontId="5" fillId="6" borderId="0" xfId="0" applyFont="1" applyFill="1"/>
    <xf numFmtId="164" fontId="31" fillId="6" borderId="0" xfId="0" applyFont="1" applyFill="1" applyAlignment="1">
      <alignment vertical="center" wrapText="1"/>
    </xf>
    <xf numFmtId="169" fontId="5" fillId="6" borderId="0" xfId="0" applyNumberFormat="1" applyFont="1" applyFill="1"/>
    <xf numFmtId="164" fontId="22" fillId="3" borderId="52" xfId="0" applyFont="1" applyFill="1" applyBorder="1"/>
    <xf numFmtId="42" fontId="32" fillId="6" borderId="0" xfId="0" applyNumberFormat="1" applyFont="1" applyFill="1" applyBorder="1"/>
    <xf numFmtId="173" fontId="33" fillId="0" borderId="0" xfId="2" applyNumberFormat="1" applyFont="1"/>
    <xf numFmtId="164" fontId="33" fillId="6" borderId="0" xfId="0" applyFont="1" applyFill="1" applyBorder="1"/>
    <xf numFmtId="164" fontId="33" fillId="0" borderId="0" xfId="0" applyFont="1"/>
    <xf numFmtId="165" fontId="28" fillId="0" borderId="19" xfId="4" applyNumberFormat="1" applyFont="1" applyFill="1" applyBorder="1" applyAlignment="1" applyProtection="1">
      <alignment horizontal="center" vertical="center" wrapText="1"/>
    </xf>
    <xf numFmtId="165" fontId="28" fillId="0" borderId="43" xfId="4" applyNumberFormat="1" applyFont="1" applyFill="1" applyBorder="1" applyAlignment="1" applyProtection="1">
      <alignment horizontal="center" vertical="center" wrapText="1"/>
    </xf>
    <xf numFmtId="164" fontId="13" fillId="0" borderId="10" xfId="3" applyFont="1" applyBorder="1" applyAlignment="1">
      <alignment horizontal="center" vertical="center" wrapText="1"/>
    </xf>
    <xf numFmtId="164" fontId="13" fillId="0" borderId="10" xfId="3" applyFont="1" applyBorder="1" applyAlignment="1">
      <alignment horizontal="left" vertical="center" wrapText="1"/>
    </xf>
    <xf numFmtId="1" fontId="13" fillId="0" borderId="10" xfId="3" applyNumberFormat="1" applyFont="1" applyBorder="1" applyAlignment="1">
      <alignment horizontal="center" vertical="center" wrapText="1"/>
    </xf>
    <xf numFmtId="165" fontId="13" fillId="0" borderId="10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0" xfId="2" applyFont="1" applyFill="1" applyBorder="1" applyAlignment="1" applyProtection="1">
      <alignment horizontal="center" vertical="center" wrapText="1"/>
      <protection locked="0"/>
    </xf>
    <xf numFmtId="165" fontId="13" fillId="0" borderId="10" xfId="4" applyNumberFormat="1" applyFont="1" applyFill="1" applyBorder="1" applyAlignment="1" applyProtection="1">
      <alignment horizontal="center" vertical="center" wrapText="1"/>
    </xf>
    <xf numFmtId="165" fontId="13" fillId="0" borderId="11" xfId="4" applyNumberFormat="1" applyFont="1" applyFill="1" applyBorder="1" applyAlignment="1" applyProtection="1">
      <alignment horizontal="center" vertical="center" wrapText="1"/>
    </xf>
    <xf numFmtId="164" fontId="34" fillId="6" borderId="0" xfId="0" applyFont="1" applyFill="1"/>
    <xf numFmtId="42" fontId="35" fillId="6" borderId="0" xfId="0" applyNumberFormat="1" applyFont="1" applyFill="1" applyBorder="1"/>
    <xf numFmtId="172" fontId="34" fillId="6" borderId="0" xfId="2" applyNumberFormat="1" applyFont="1" applyFill="1" applyBorder="1"/>
    <xf numFmtId="164" fontId="34" fillId="6" borderId="0" xfId="0" applyFont="1" applyFill="1" applyBorder="1"/>
    <xf numFmtId="0" fontId="34" fillId="5" borderId="0" xfId="0" applyNumberFormat="1" applyFont="1" applyFill="1"/>
    <xf numFmtId="174" fontId="34" fillId="5" borderId="0" xfId="0" applyNumberFormat="1" applyFont="1" applyFill="1"/>
    <xf numFmtId="169" fontId="34" fillId="6" borderId="0" xfId="0" applyNumberFormat="1" applyFont="1" applyFill="1"/>
    <xf numFmtId="165" fontId="11" fillId="3" borderId="40" xfId="3" applyNumberFormat="1" applyFont="1" applyFill="1" applyBorder="1" applyAlignment="1">
      <alignment horizontal="center" vertical="center" wrapText="1"/>
    </xf>
    <xf numFmtId="1" fontId="28" fillId="8" borderId="19" xfId="3" applyNumberFormat="1" applyFont="1" applyFill="1" applyBorder="1" applyAlignment="1">
      <alignment horizontal="center" vertical="center" wrapText="1"/>
    </xf>
    <xf numFmtId="165" fontId="13" fillId="8" borderId="19" xfId="4" applyNumberFormat="1" applyFont="1" applyFill="1" applyBorder="1" applyAlignment="1" applyProtection="1">
      <alignment horizontal="center" vertical="center" wrapText="1"/>
    </xf>
    <xf numFmtId="165" fontId="13" fillId="8" borderId="43" xfId="4" applyNumberFormat="1" applyFont="1" applyFill="1" applyBorder="1" applyAlignment="1" applyProtection="1">
      <alignment horizontal="center" vertical="center" wrapText="1"/>
    </xf>
    <xf numFmtId="167" fontId="11" fillId="3" borderId="55" xfId="5" applyNumberFormat="1" applyFont="1" applyFill="1" applyBorder="1" applyAlignment="1" applyProtection="1">
      <alignment horizontal="right" vertical="center" wrapText="1"/>
    </xf>
    <xf numFmtId="9" fontId="11" fillId="3" borderId="55" xfId="2" applyFont="1" applyFill="1" applyBorder="1" applyAlignment="1" applyProtection="1">
      <alignment horizontal="center" vertical="center" wrapText="1"/>
    </xf>
    <xf numFmtId="10" fontId="11" fillId="3" borderId="44" xfId="2" applyNumberFormat="1" applyFont="1" applyFill="1" applyBorder="1" applyAlignment="1" applyProtection="1">
      <alignment horizontal="center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1" fontId="13" fillId="8" borderId="19" xfId="3" applyNumberFormat="1" applyFont="1" applyFill="1" applyBorder="1" applyAlignment="1" applyProtection="1">
      <alignment horizontal="center" vertical="center" wrapText="1"/>
    </xf>
    <xf numFmtId="9" fontId="13" fillId="8" borderId="19" xfId="2" applyFont="1" applyFill="1" applyBorder="1" applyAlignment="1" applyProtection="1">
      <alignment horizontal="center" vertical="center" wrapText="1"/>
    </xf>
    <xf numFmtId="165" fontId="28" fillId="0" borderId="19" xfId="4" applyNumberFormat="1" applyFont="1" applyFill="1" applyBorder="1" applyAlignment="1" applyProtection="1">
      <alignment horizontal="center" vertical="center" wrapText="1"/>
      <protection locked="0"/>
    </xf>
    <xf numFmtId="9" fontId="28" fillId="0" borderId="19" xfId="2" applyFont="1" applyFill="1" applyBorder="1" applyAlignment="1" applyProtection="1">
      <alignment horizontal="center" vertical="center" wrapText="1"/>
      <protection locked="0"/>
    </xf>
    <xf numFmtId="9" fontId="28" fillId="0" borderId="13" xfId="2" applyFont="1" applyFill="1" applyBorder="1" applyAlignment="1" applyProtection="1">
      <alignment horizontal="center" vertical="center" wrapText="1"/>
      <protection locked="0"/>
    </xf>
    <xf numFmtId="9" fontId="28" fillId="0" borderId="15" xfId="2" applyFont="1" applyFill="1" applyBorder="1" applyAlignment="1" applyProtection="1">
      <alignment horizontal="center" vertical="center" wrapText="1"/>
      <protection locked="0"/>
    </xf>
    <xf numFmtId="164" fontId="13" fillId="0" borderId="53" xfId="0" applyFont="1" applyFill="1" applyBorder="1" applyAlignment="1">
      <alignment horizontal="center" vertical="center" wrapText="1"/>
    </xf>
    <xf numFmtId="164" fontId="13" fillId="0" borderId="19" xfId="0" applyFont="1" applyFill="1" applyBorder="1" applyAlignment="1">
      <alignment horizontal="center" vertical="center" wrapText="1"/>
    </xf>
    <xf numFmtId="1" fontId="13" fillId="0" borderId="54" xfId="0" applyNumberFormat="1" applyFont="1" applyFill="1" applyBorder="1" applyAlignment="1">
      <alignment horizontal="center" vertical="center" wrapText="1"/>
    </xf>
    <xf numFmtId="1" fontId="13" fillId="0" borderId="20" xfId="0" applyNumberFormat="1" applyFont="1" applyFill="1" applyBorder="1" applyAlignment="1">
      <alignment horizontal="center" vertical="center" wrapText="1"/>
    </xf>
    <xf numFmtId="165" fontId="13" fillId="0" borderId="15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8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9" xfId="4" applyNumberFormat="1" applyFont="1" applyFill="1" applyBorder="1" applyAlignment="1" applyProtection="1">
      <alignment horizontal="center" vertical="center" wrapText="1"/>
      <protection locked="0"/>
    </xf>
    <xf numFmtId="165" fontId="13" fillId="0" borderId="15" xfId="4" applyNumberFormat="1" applyFont="1" applyFill="1" applyBorder="1" applyAlignment="1" applyProtection="1">
      <alignment horizontal="center" vertical="center" wrapText="1"/>
    </xf>
    <xf numFmtId="165" fontId="13" fillId="0" borderId="18" xfId="4" applyNumberFormat="1" applyFont="1" applyFill="1" applyBorder="1" applyAlignment="1" applyProtection="1">
      <alignment horizontal="center" vertical="center" wrapText="1"/>
    </xf>
    <xf numFmtId="165" fontId="13" fillId="0" borderId="19" xfId="4" applyNumberFormat="1" applyFont="1" applyFill="1" applyBorder="1" applyAlignment="1" applyProtection="1">
      <alignment horizontal="center" vertical="center" wrapText="1"/>
    </xf>
    <xf numFmtId="165" fontId="13" fillId="0" borderId="49" xfId="4" applyNumberFormat="1" applyFont="1" applyFill="1" applyBorder="1" applyAlignment="1" applyProtection="1">
      <alignment horizontal="center" vertical="center" wrapText="1"/>
    </xf>
    <xf numFmtId="165" fontId="13" fillId="0" borderId="50" xfId="4" applyNumberFormat="1" applyFont="1" applyFill="1" applyBorder="1" applyAlignment="1" applyProtection="1">
      <alignment horizontal="center" vertical="center" wrapText="1"/>
    </xf>
    <xf numFmtId="165" fontId="13" fillId="0" borderId="43" xfId="4" applyNumberFormat="1" applyFont="1" applyFill="1" applyBorder="1" applyAlignment="1" applyProtection="1">
      <alignment horizontal="center" vertical="center" wrapText="1"/>
    </xf>
    <xf numFmtId="9" fontId="13" fillId="0" borderId="15" xfId="2" applyFont="1" applyFill="1" applyBorder="1" applyAlignment="1" applyProtection="1">
      <alignment horizontal="center" vertical="center" wrapText="1"/>
      <protection locked="0"/>
    </xf>
    <xf numFmtId="9" fontId="13" fillId="0" borderId="18" xfId="2" applyFont="1" applyFill="1" applyBorder="1" applyAlignment="1" applyProtection="1">
      <alignment horizontal="center" vertical="center" wrapText="1"/>
      <protection locked="0"/>
    </xf>
    <xf numFmtId="9" fontId="13" fillId="0" borderId="19" xfId="2" applyFont="1" applyFill="1" applyBorder="1" applyAlignment="1" applyProtection="1">
      <alignment horizontal="center" vertical="center" wrapText="1"/>
      <protection locked="0"/>
    </xf>
    <xf numFmtId="164" fontId="26" fillId="3" borderId="47" xfId="3" applyFont="1" applyFill="1" applyBorder="1" applyAlignment="1">
      <alignment horizontal="left" vertical="center" wrapText="1"/>
    </xf>
    <xf numFmtId="164" fontId="12" fillId="4" borderId="47" xfId="0" applyFont="1" applyFill="1" applyBorder="1" applyAlignment="1">
      <alignment horizontal="left" vertical="center" wrapText="1"/>
    </xf>
    <xf numFmtId="164" fontId="11" fillId="3" borderId="47" xfId="3" applyFont="1" applyFill="1" applyBorder="1" applyAlignment="1">
      <alignment horizontal="left" vertical="center" wrapText="1"/>
    </xf>
    <xf numFmtId="164" fontId="6" fillId="0" borderId="1" xfId="0" applyFont="1" applyBorder="1" applyAlignment="1">
      <alignment horizontal="center"/>
    </xf>
    <xf numFmtId="164" fontId="6" fillId="0" borderId="2" xfId="0" applyFont="1" applyBorder="1" applyAlignment="1">
      <alignment horizontal="center"/>
    </xf>
    <xf numFmtId="164" fontId="6" fillId="0" borderId="3" xfId="0" applyFont="1" applyBorder="1" applyAlignment="1">
      <alignment horizontal="center"/>
    </xf>
    <xf numFmtId="164" fontId="6" fillId="0" borderId="4" xfId="0" applyFont="1" applyBorder="1" applyAlignment="1">
      <alignment horizontal="center"/>
    </xf>
    <xf numFmtId="164" fontId="6" fillId="0" borderId="0" xfId="0" applyFont="1" applyBorder="1" applyAlignment="1">
      <alignment horizontal="center"/>
    </xf>
    <xf numFmtId="164" fontId="6" fillId="0" borderId="5" xfId="0" applyFont="1" applyBorder="1" applyAlignment="1">
      <alignment horizontal="center"/>
    </xf>
    <xf numFmtId="164" fontId="6" fillId="0" borderId="6" xfId="0" applyFont="1" applyBorder="1" applyAlignment="1">
      <alignment horizontal="center"/>
    </xf>
    <xf numFmtId="164" fontId="6" fillId="0" borderId="7" xfId="0" applyFont="1" applyBorder="1" applyAlignment="1">
      <alignment horizontal="center"/>
    </xf>
    <xf numFmtId="164" fontId="6" fillId="0" borderId="8" xfId="0" applyFont="1" applyBorder="1" applyAlignment="1">
      <alignment horizontal="center"/>
    </xf>
    <xf numFmtId="164" fontId="6" fillId="2" borderId="9" xfId="0" applyFont="1" applyFill="1" applyBorder="1" applyAlignment="1" applyProtection="1">
      <alignment horizontal="center" vertical="center" wrapText="1"/>
      <protection locked="0"/>
    </xf>
    <xf numFmtId="164" fontId="6" fillId="2" borderId="10" xfId="0" applyFont="1" applyFill="1" applyBorder="1" applyAlignment="1" applyProtection="1">
      <alignment horizontal="center" vertical="center" wrapText="1"/>
      <protection locked="0"/>
    </xf>
    <xf numFmtId="164" fontId="6" fillId="2" borderId="11" xfId="0" applyFont="1" applyFill="1" applyBorder="1" applyAlignment="1" applyProtection="1">
      <alignment horizontal="center" vertical="center" wrapText="1"/>
      <protection locked="0"/>
    </xf>
    <xf numFmtId="1" fontId="9" fillId="3" borderId="12" xfId="3" applyNumberFormat="1" applyFont="1" applyFill="1" applyBorder="1" applyAlignment="1">
      <alignment horizontal="center" vertical="center" wrapText="1"/>
    </xf>
    <xf numFmtId="164" fontId="9" fillId="3" borderId="13" xfId="3" applyFont="1" applyFill="1" applyBorder="1" applyAlignment="1">
      <alignment horizontal="center" vertical="center" wrapText="1"/>
    </xf>
    <xf numFmtId="1" fontId="9" fillId="3" borderId="13" xfId="3" applyNumberFormat="1" applyFont="1" applyFill="1" applyBorder="1" applyAlignment="1">
      <alignment horizontal="center" vertical="center" wrapText="1"/>
    </xf>
    <xf numFmtId="164" fontId="9" fillId="3" borderId="13" xfId="0" applyFont="1" applyFill="1" applyBorder="1" applyAlignment="1">
      <alignment horizontal="center" vertical="center" wrapText="1"/>
    </xf>
    <xf numFmtId="164" fontId="9" fillId="3" borderId="14" xfId="0" applyFont="1" applyFill="1" applyBorder="1" applyAlignment="1">
      <alignment horizontal="center" vertical="center" wrapText="1"/>
    </xf>
    <xf numFmtId="164" fontId="12" fillId="4" borderId="47" xfId="3" applyFont="1" applyFill="1" applyBorder="1" applyAlignment="1">
      <alignment horizontal="left" vertical="center" wrapText="1"/>
    </xf>
    <xf numFmtId="1" fontId="13" fillId="0" borderId="45" xfId="3" applyNumberFormat="1" applyFont="1" applyBorder="1" applyAlignment="1">
      <alignment horizontal="center" vertical="center" wrapText="1"/>
    </xf>
    <xf numFmtId="1" fontId="13" fillId="0" borderId="18" xfId="3" applyNumberFormat="1" applyFont="1" applyBorder="1" applyAlignment="1">
      <alignment horizontal="center" vertical="center" wrapText="1"/>
    </xf>
    <xf numFmtId="164" fontId="16" fillId="7" borderId="32" xfId="0" applyFont="1" applyFill="1" applyBorder="1" applyAlignment="1">
      <alignment horizontal="left" vertical="center" wrapText="1"/>
    </xf>
    <xf numFmtId="164" fontId="16" fillId="7" borderId="33" xfId="0" applyFont="1" applyFill="1" applyBorder="1" applyAlignment="1">
      <alignment horizontal="left" vertical="center" wrapText="1"/>
    </xf>
    <xf numFmtId="164" fontId="16" fillId="7" borderId="22" xfId="0" applyFont="1" applyFill="1" applyBorder="1" applyAlignment="1" applyProtection="1">
      <alignment horizontal="center" vertical="center" wrapText="1"/>
      <protection locked="0"/>
    </xf>
    <xf numFmtId="164" fontId="16" fillId="7" borderId="23" xfId="0" applyFont="1" applyFill="1" applyBorder="1" applyAlignment="1" applyProtection="1">
      <alignment horizontal="center" vertical="center" wrapText="1"/>
      <protection locked="0"/>
    </xf>
    <xf numFmtId="164" fontId="16" fillId="7" borderId="34" xfId="0" applyFont="1" applyFill="1" applyBorder="1" applyAlignment="1" applyProtection="1">
      <alignment horizontal="center" vertical="center" wrapText="1"/>
      <protection locked="0"/>
    </xf>
    <xf numFmtId="164" fontId="15" fillId="0" borderId="35" xfId="3" applyFont="1" applyBorder="1" applyAlignment="1">
      <alignment horizontal="center" vertical="center" wrapText="1"/>
    </xf>
    <xf numFmtId="164" fontId="15" fillId="0" borderId="46" xfId="3" applyFont="1" applyBorder="1" applyAlignment="1">
      <alignment horizontal="center" vertical="center" wrapText="1"/>
    </xf>
    <xf numFmtId="164" fontId="16" fillId="0" borderId="39" xfId="3" applyFont="1" applyBorder="1" applyAlignment="1">
      <alignment horizontal="right" vertical="center" wrapText="1"/>
    </xf>
    <xf numFmtId="164" fontId="16" fillId="0" borderId="36" xfId="3" applyFont="1" applyBorder="1" applyAlignment="1">
      <alignment horizontal="right" vertical="center" wrapText="1"/>
    </xf>
    <xf numFmtId="164" fontId="16" fillId="7" borderId="24" xfId="0" applyFont="1" applyFill="1" applyBorder="1" applyAlignment="1">
      <alignment horizontal="left" vertical="center" wrapText="1"/>
    </xf>
    <xf numFmtId="164" fontId="16" fillId="7" borderId="25" xfId="0" applyFont="1" applyFill="1" applyBorder="1" applyAlignment="1">
      <alignment horizontal="left" vertical="center" wrapText="1"/>
    </xf>
    <xf numFmtId="164" fontId="16" fillId="7" borderId="26" xfId="0" applyFont="1" applyFill="1" applyBorder="1" applyAlignment="1" applyProtection="1">
      <alignment horizontal="center" vertical="center" wrapText="1"/>
      <protection locked="0"/>
    </xf>
    <xf numFmtId="164" fontId="16" fillId="7" borderId="27" xfId="0" applyFont="1" applyFill="1" applyBorder="1" applyAlignment="1" applyProtection="1">
      <alignment horizontal="center" vertical="center" wrapText="1"/>
      <protection locked="0"/>
    </xf>
    <xf numFmtId="164" fontId="16" fillId="7" borderId="28" xfId="0" applyFont="1" applyFill="1" applyBorder="1" applyAlignment="1" applyProtection="1">
      <alignment horizontal="center" vertical="center" wrapText="1"/>
      <protection locked="0"/>
    </xf>
    <xf numFmtId="164" fontId="16" fillId="7" borderId="29" xfId="0" applyFont="1" applyFill="1" applyBorder="1" applyAlignment="1">
      <alignment horizontal="left" vertical="center" wrapText="1"/>
    </xf>
    <xf numFmtId="164" fontId="16" fillId="7" borderId="17" xfId="0" applyFont="1" applyFill="1" applyBorder="1" applyAlignment="1">
      <alignment horizontal="left" vertical="center" wrapText="1"/>
    </xf>
    <xf numFmtId="164" fontId="16" fillId="7" borderId="16" xfId="0" applyFont="1" applyFill="1" applyBorder="1" applyAlignment="1" applyProtection="1">
      <alignment horizontal="center" vertical="center" wrapText="1"/>
      <protection locked="0"/>
    </xf>
    <xf numFmtId="164" fontId="16" fillId="7" borderId="30" xfId="0" applyFont="1" applyFill="1" applyBorder="1" applyAlignment="1" applyProtection="1">
      <alignment horizontal="center" vertical="center" wrapText="1"/>
      <protection locked="0"/>
    </xf>
    <xf numFmtId="164" fontId="16" fillId="7" borderId="31" xfId="0" applyFont="1" applyFill="1" applyBorder="1" applyAlignment="1" applyProtection="1">
      <alignment horizontal="center" vertical="center" wrapText="1"/>
      <protection locked="0"/>
    </xf>
    <xf numFmtId="164" fontId="26" fillId="3" borderId="39" xfId="3" applyFont="1" applyFill="1" applyBorder="1" applyAlignment="1">
      <alignment horizontal="left" vertical="center" wrapText="1"/>
    </xf>
    <xf numFmtId="164" fontId="26" fillId="3" borderId="46" xfId="3" applyFont="1" applyFill="1" applyBorder="1" applyAlignment="1">
      <alignment horizontal="left" vertical="center" wrapText="1"/>
    </xf>
    <xf numFmtId="164" fontId="12" fillId="4" borderId="39" xfId="0" applyFont="1" applyFill="1" applyBorder="1" applyAlignment="1">
      <alignment horizontal="left" vertical="center" wrapText="1"/>
    </xf>
    <xf numFmtId="164" fontId="12" fillId="4" borderId="46" xfId="0" applyFont="1" applyFill="1" applyBorder="1" applyAlignment="1">
      <alignment horizontal="left" vertical="center" wrapText="1"/>
    </xf>
    <xf numFmtId="164" fontId="20" fillId="7" borderId="16" xfId="0" applyFont="1" applyFill="1" applyBorder="1" applyAlignment="1" applyProtection="1">
      <alignment horizontal="center" vertical="center" wrapText="1"/>
      <protection locked="0"/>
    </xf>
    <xf numFmtId="164" fontId="20" fillId="7" borderId="30" xfId="0" applyFont="1" applyFill="1" applyBorder="1" applyAlignment="1" applyProtection="1">
      <alignment horizontal="center" vertical="center" wrapText="1"/>
      <protection locked="0"/>
    </xf>
    <xf numFmtId="164" fontId="20" fillId="7" borderId="31" xfId="0" applyFont="1" applyFill="1" applyBorder="1" applyAlignment="1" applyProtection="1">
      <alignment horizontal="center" vertical="center" wrapText="1"/>
      <protection locked="0"/>
    </xf>
    <xf numFmtId="164" fontId="20" fillId="7" borderId="22" xfId="0" applyFont="1" applyFill="1" applyBorder="1" applyAlignment="1" applyProtection="1">
      <alignment horizontal="center" vertical="center" wrapText="1"/>
      <protection locked="0"/>
    </xf>
    <xf numFmtId="164" fontId="20" fillId="7" borderId="23" xfId="0" applyFont="1" applyFill="1" applyBorder="1" applyAlignment="1" applyProtection="1">
      <alignment horizontal="center" vertical="center" wrapText="1"/>
      <protection locked="0"/>
    </xf>
    <xf numFmtId="164" fontId="20" fillId="7" borderId="34" xfId="0" applyFont="1" applyFill="1" applyBorder="1" applyAlignment="1" applyProtection="1">
      <alignment horizontal="center" vertical="center" wrapText="1"/>
      <protection locked="0"/>
    </xf>
    <xf numFmtId="164" fontId="6" fillId="6" borderId="1" xfId="0" applyFont="1" applyFill="1" applyBorder="1" applyAlignment="1">
      <alignment horizontal="center"/>
    </xf>
    <xf numFmtId="164" fontId="6" fillId="6" borderId="2" xfId="0" applyFont="1" applyFill="1" applyBorder="1" applyAlignment="1">
      <alignment horizontal="center"/>
    </xf>
    <xf numFmtId="164" fontId="6" fillId="6" borderId="4" xfId="0" applyFont="1" applyFill="1" applyBorder="1" applyAlignment="1">
      <alignment horizontal="center"/>
    </xf>
    <xf numFmtId="164" fontId="6" fillId="6" borderId="0" xfId="0" applyFont="1" applyFill="1" applyBorder="1" applyAlignment="1">
      <alignment horizontal="center"/>
    </xf>
    <xf numFmtId="164" fontId="6" fillId="6" borderId="6" xfId="0" applyFont="1" applyFill="1" applyBorder="1" applyAlignment="1">
      <alignment horizontal="center"/>
    </xf>
    <xf numFmtId="164" fontId="6" fillId="6" borderId="7" xfId="0" applyFont="1" applyFill="1" applyBorder="1" applyAlignment="1">
      <alignment horizontal="center"/>
    </xf>
    <xf numFmtId="164" fontId="22" fillId="3" borderId="35" xfId="0" applyFont="1" applyFill="1" applyBorder="1" applyAlignment="1" applyProtection="1">
      <alignment horizontal="center" vertical="center" wrapText="1"/>
      <protection locked="0"/>
    </xf>
    <xf numFmtId="164" fontId="22" fillId="3" borderId="36" xfId="0" applyFont="1" applyFill="1" applyBorder="1" applyAlignment="1" applyProtection="1">
      <alignment horizontal="center" vertical="center" wrapText="1"/>
      <protection locked="0"/>
    </xf>
    <xf numFmtId="164" fontId="22" fillId="3" borderId="37" xfId="0" applyFont="1" applyFill="1" applyBorder="1" applyAlignment="1" applyProtection="1">
      <alignment horizontal="center" vertical="center" wrapText="1"/>
      <protection locked="0"/>
    </xf>
    <xf numFmtId="164" fontId="6" fillId="2" borderId="35" xfId="0" applyFont="1" applyFill="1" applyBorder="1" applyAlignment="1">
      <alignment horizontal="center" vertical="center" wrapText="1"/>
    </xf>
    <xf numFmtId="164" fontId="6" fillId="2" borderId="36" xfId="0" applyFont="1" applyFill="1" applyBorder="1" applyAlignment="1">
      <alignment horizontal="center" vertical="center" wrapText="1"/>
    </xf>
    <xf numFmtId="164" fontId="6" fillId="2" borderId="37" xfId="0" applyFont="1" applyFill="1" applyBorder="1" applyAlignment="1">
      <alignment horizontal="center" vertical="center" wrapText="1"/>
    </xf>
    <xf numFmtId="164" fontId="18" fillId="3" borderId="35" xfId="0" applyFont="1" applyFill="1" applyBorder="1" applyAlignment="1">
      <alignment horizontal="center" vertical="center" wrapText="1"/>
    </xf>
    <xf numFmtId="164" fontId="18" fillId="3" borderId="36" xfId="0" applyFont="1" applyFill="1" applyBorder="1" applyAlignment="1">
      <alignment horizontal="center" vertical="center" wrapText="1"/>
    </xf>
    <xf numFmtId="164" fontId="18" fillId="3" borderId="37" xfId="0" applyFont="1" applyFill="1" applyBorder="1" applyAlignment="1">
      <alignment horizontal="center" vertical="center" wrapText="1"/>
    </xf>
    <xf numFmtId="164" fontId="19" fillId="3" borderId="39" xfId="3" applyFont="1" applyFill="1" applyBorder="1" applyAlignment="1">
      <alignment horizontal="center" vertical="center" wrapText="1"/>
    </xf>
    <xf numFmtId="164" fontId="19" fillId="3" borderId="36" xfId="3" applyFont="1" applyFill="1" applyBorder="1" applyAlignment="1">
      <alignment horizontal="center" vertical="center" wrapText="1"/>
    </xf>
    <xf numFmtId="164" fontId="11" fillId="3" borderId="35" xfId="3" applyFont="1" applyFill="1" applyBorder="1" applyAlignment="1">
      <alignment horizontal="right" vertical="center" wrapText="1"/>
    </xf>
    <xf numFmtId="164" fontId="11" fillId="3" borderId="36" xfId="3" applyFont="1" applyFill="1" applyBorder="1" applyAlignment="1">
      <alignment horizontal="right" vertical="center" wrapText="1"/>
    </xf>
    <xf numFmtId="164" fontId="11" fillId="3" borderId="37" xfId="3" applyFont="1" applyFill="1" applyBorder="1" applyAlignment="1">
      <alignment horizontal="right" vertical="center" wrapText="1"/>
    </xf>
    <xf numFmtId="164" fontId="16" fillId="0" borderId="29" xfId="3" applyFont="1" applyBorder="1" applyAlignment="1">
      <alignment horizontal="center" vertical="center" wrapText="1"/>
    </xf>
    <xf numFmtId="164" fontId="16" fillId="0" borderId="30" xfId="3" applyFont="1" applyBorder="1" applyAlignment="1">
      <alignment horizontal="center" vertical="center" wrapText="1"/>
    </xf>
    <xf numFmtId="164" fontId="16" fillId="0" borderId="17" xfId="3" applyFont="1" applyBorder="1" applyAlignment="1">
      <alignment horizontal="center" vertical="center" wrapText="1"/>
    </xf>
    <xf numFmtId="164" fontId="11" fillId="3" borderId="32" xfId="3" applyFont="1" applyFill="1" applyBorder="1" applyAlignment="1">
      <alignment horizontal="center" vertical="center" wrapText="1"/>
    </xf>
    <xf numFmtId="164" fontId="11" fillId="3" borderId="23" xfId="3" applyFont="1" applyFill="1" applyBorder="1" applyAlignment="1">
      <alignment horizontal="center" vertical="center" wrapText="1"/>
    </xf>
    <xf numFmtId="164" fontId="11" fillId="3" borderId="33" xfId="3" applyFont="1" applyFill="1" applyBorder="1" applyAlignment="1">
      <alignment horizontal="center" vertical="center" wrapText="1"/>
    </xf>
    <xf numFmtId="164" fontId="16" fillId="5" borderId="13" xfId="3" applyFont="1" applyFill="1" applyBorder="1" applyAlignment="1">
      <alignment horizontal="left" vertical="center" wrapText="1"/>
    </xf>
    <xf numFmtId="164" fontId="16" fillId="5" borderId="16" xfId="3" applyFont="1" applyFill="1" applyBorder="1" applyAlignment="1">
      <alignment horizontal="left" vertical="center" wrapText="1"/>
    </xf>
    <xf numFmtId="164" fontId="16" fillId="5" borderId="30" xfId="3" applyFont="1" applyFill="1" applyBorder="1" applyAlignment="1">
      <alignment horizontal="left" vertical="center" wrapText="1"/>
    </xf>
    <xf numFmtId="164" fontId="16" fillId="5" borderId="31" xfId="3" applyFont="1" applyFill="1" applyBorder="1" applyAlignment="1">
      <alignment horizontal="left" vertical="center" wrapText="1"/>
    </xf>
    <xf numFmtId="164" fontId="11" fillId="3" borderId="39" xfId="3" applyFont="1" applyFill="1" applyBorder="1" applyAlignment="1">
      <alignment horizontal="right" vertical="center" wrapText="1"/>
    </xf>
    <xf numFmtId="164" fontId="11" fillId="3" borderId="46" xfId="3" applyFont="1" applyFill="1" applyBorder="1" applyAlignment="1">
      <alignment horizontal="right" vertical="center" wrapText="1"/>
    </xf>
    <xf numFmtId="164" fontId="11" fillId="3" borderId="24" xfId="3" applyFont="1" applyFill="1" applyBorder="1" applyAlignment="1">
      <alignment horizontal="center" vertical="center" wrapText="1"/>
    </xf>
    <xf numFmtId="164" fontId="11" fillId="3" borderId="27" xfId="3" applyFont="1" applyFill="1" applyBorder="1" applyAlignment="1">
      <alignment horizontal="center" vertical="center" wrapText="1"/>
    </xf>
    <xf numFmtId="164" fontId="11" fillId="3" borderId="25" xfId="3" applyFont="1" applyFill="1" applyBorder="1" applyAlignment="1">
      <alignment horizontal="center" vertical="center" wrapText="1"/>
    </xf>
    <xf numFmtId="164" fontId="20" fillId="7" borderId="26" xfId="0" applyFont="1" applyFill="1" applyBorder="1" applyAlignment="1" applyProtection="1">
      <alignment horizontal="center" vertical="center" wrapText="1"/>
      <protection locked="0"/>
    </xf>
    <xf numFmtId="164" fontId="20" fillId="7" borderId="27" xfId="0" applyFont="1" applyFill="1" applyBorder="1" applyAlignment="1" applyProtection="1">
      <alignment horizontal="center" vertical="center" wrapText="1"/>
      <protection locked="0"/>
    </xf>
    <xf numFmtId="164" fontId="20" fillId="7" borderId="28" xfId="0" applyFont="1" applyFill="1" applyBorder="1" applyAlignment="1" applyProtection="1">
      <alignment horizontal="center" vertical="center" wrapText="1"/>
      <protection locked="0"/>
    </xf>
  </cellXfs>
  <cellStyles count="6">
    <cellStyle name="Moneda [0]" xfId="1" builtinId="7"/>
    <cellStyle name="Moneda 2" xfId="4" xr:uid="{79F19EA8-3C94-40AE-92F8-D3805864D6DA}"/>
    <cellStyle name="Moneda 3" xfId="5" xr:uid="{B150B352-5640-4348-A066-C1B146F4045B}"/>
    <cellStyle name="Normal" xfId="0" builtinId="0"/>
    <cellStyle name="Normal 2" xfId="3" xr:uid="{B1DAE66C-5E76-4D01-B8C4-DBEC459C8127}"/>
    <cellStyle name="Porcentaje" xfId="2" builtinId="5"/>
  </cellStyles>
  <dxfs count="16"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4</xdr:row>
      <xdr:rowOff>131417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9A78A534-F489-489D-A20F-5197E193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5120</xdr:colOff>
      <xdr:row>0</xdr:row>
      <xdr:rowOff>43711</xdr:rowOff>
    </xdr:from>
    <xdr:ext cx="2336900" cy="716356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5A99216E-3B55-4351-A536-616292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16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A48C-5627-4482-8F17-5E452C858FA2}">
  <dimension ref="A1:J39"/>
  <sheetViews>
    <sheetView tabSelected="1" view="pageBreakPreview" zoomScaleNormal="100" zoomScaleSheetLayoutView="100" workbookViewId="0">
      <selection activeCell="A6" sqref="A6:H6"/>
    </sheetView>
  </sheetViews>
  <sheetFormatPr baseColWidth="10" defaultColWidth="11.44140625" defaultRowHeight="14.4" x14ac:dyDescent="0.3"/>
  <cols>
    <col min="1" max="1" width="12.6640625" style="11" customWidth="1"/>
    <col min="2" max="2" width="15.5546875" style="12" customWidth="1"/>
    <col min="3" max="3" width="49.109375" style="13" customWidth="1"/>
    <col min="4" max="4" width="12" style="14" customWidth="1"/>
    <col min="5" max="5" width="17.33203125" style="7" customWidth="1"/>
    <col min="6" max="6" width="7.109375" style="15" customWidth="1"/>
    <col min="7" max="7" width="17.44140625" style="7" customWidth="1"/>
    <col min="8" max="8" width="20.6640625" style="7" bestFit="1" customWidth="1"/>
    <col min="9" max="9" width="16.33203125" style="103" hidden="1" customWidth="1"/>
    <col min="10" max="10" width="15" style="7" bestFit="1" customWidth="1"/>
    <col min="11" max="16384" width="11.44140625" style="7"/>
  </cols>
  <sheetData>
    <row r="1" spans="1:9" s="1" customFormat="1" ht="15" customHeight="1" x14ac:dyDescent="0.2">
      <c r="A1" s="167" t="s">
        <v>65</v>
      </c>
      <c r="B1" s="168"/>
      <c r="C1" s="168"/>
      <c r="D1" s="168"/>
      <c r="E1" s="168"/>
      <c r="F1" s="168"/>
      <c r="G1" s="168"/>
      <c r="H1" s="169"/>
      <c r="I1" s="104"/>
    </row>
    <row r="2" spans="1:9" s="1" customFormat="1" ht="12" customHeight="1" x14ac:dyDescent="0.2">
      <c r="A2" s="170"/>
      <c r="B2" s="171"/>
      <c r="C2" s="171"/>
      <c r="D2" s="171"/>
      <c r="E2" s="171"/>
      <c r="F2" s="171"/>
      <c r="G2" s="171"/>
      <c r="H2" s="172"/>
      <c r="I2" s="104"/>
    </row>
    <row r="3" spans="1:9" s="1" customFormat="1" ht="12" customHeight="1" x14ac:dyDescent="0.2">
      <c r="A3" s="170"/>
      <c r="B3" s="171"/>
      <c r="C3" s="171"/>
      <c r="D3" s="171"/>
      <c r="E3" s="171"/>
      <c r="F3" s="171"/>
      <c r="G3" s="171"/>
      <c r="H3" s="172"/>
      <c r="I3" s="104"/>
    </row>
    <row r="4" spans="1:9" s="1" customFormat="1" ht="11.4" x14ac:dyDescent="0.2">
      <c r="A4" s="170"/>
      <c r="B4" s="171"/>
      <c r="C4" s="171"/>
      <c r="D4" s="171"/>
      <c r="E4" s="171"/>
      <c r="F4" s="171"/>
      <c r="G4" s="171"/>
      <c r="H4" s="172"/>
      <c r="I4" s="104"/>
    </row>
    <row r="5" spans="1:9" s="1" customFormat="1" ht="12" thickBot="1" x14ac:dyDescent="0.25">
      <c r="A5" s="173"/>
      <c r="B5" s="174"/>
      <c r="C5" s="174"/>
      <c r="D5" s="174"/>
      <c r="E5" s="174"/>
      <c r="F5" s="174"/>
      <c r="G5" s="174"/>
      <c r="H5" s="175"/>
      <c r="I5" s="104"/>
    </row>
    <row r="6" spans="1:9" s="1" customFormat="1" ht="18.75" customHeight="1" x14ac:dyDescent="0.2">
      <c r="A6" s="176" t="s">
        <v>66</v>
      </c>
      <c r="B6" s="177"/>
      <c r="C6" s="177"/>
      <c r="D6" s="177"/>
      <c r="E6" s="177"/>
      <c r="F6" s="177"/>
      <c r="G6" s="177"/>
      <c r="H6" s="178"/>
      <c r="I6" s="104"/>
    </row>
    <row r="7" spans="1:9" s="2" customFormat="1" ht="12" x14ac:dyDescent="0.25">
      <c r="A7" s="179" t="s">
        <v>0</v>
      </c>
      <c r="B7" s="180" t="s">
        <v>1</v>
      </c>
      <c r="C7" s="180" t="s">
        <v>2</v>
      </c>
      <c r="D7" s="181" t="s">
        <v>3</v>
      </c>
      <c r="E7" s="182" t="s">
        <v>4</v>
      </c>
      <c r="F7" s="182"/>
      <c r="G7" s="182"/>
      <c r="H7" s="183"/>
      <c r="I7" s="105"/>
    </row>
    <row r="8" spans="1:9" s="2" customFormat="1" ht="22.8" x14ac:dyDescent="0.25">
      <c r="A8" s="179"/>
      <c r="B8" s="180"/>
      <c r="C8" s="180"/>
      <c r="D8" s="181"/>
      <c r="E8" s="66" t="s">
        <v>5</v>
      </c>
      <c r="F8" s="66" t="s">
        <v>6</v>
      </c>
      <c r="G8" s="66" t="s">
        <v>7</v>
      </c>
      <c r="H8" s="67" t="s">
        <v>8</v>
      </c>
      <c r="I8" s="105"/>
    </row>
    <row r="9" spans="1:9" s="2" customFormat="1" ht="12.6" thickBot="1" x14ac:dyDescent="0.3">
      <c r="A9" s="179"/>
      <c r="B9" s="180"/>
      <c r="C9" s="180"/>
      <c r="D9" s="181"/>
      <c r="E9" s="182" t="s">
        <v>9</v>
      </c>
      <c r="F9" s="182"/>
      <c r="G9" s="182"/>
      <c r="H9" s="183"/>
      <c r="I9" s="105"/>
    </row>
    <row r="10" spans="1:9" ht="15" thickBot="1" x14ac:dyDescent="0.35">
      <c r="A10" s="56">
        <v>1</v>
      </c>
      <c r="B10" s="166" t="s">
        <v>58</v>
      </c>
      <c r="C10" s="166"/>
      <c r="D10" s="79"/>
      <c r="E10" s="80">
        <f>+E11</f>
        <v>0</v>
      </c>
      <c r="F10" s="80"/>
      <c r="G10" s="80">
        <f>+G11</f>
        <v>0</v>
      </c>
      <c r="H10" s="23">
        <f>+H11</f>
        <v>0</v>
      </c>
      <c r="I10" s="113">
        <v>8272000</v>
      </c>
    </row>
    <row r="11" spans="1:9" ht="15" thickBot="1" x14ac:dyDescent="0.35">
      <c r="A11" s="57" t="s">
        <v>27</v>
      </c>
      <c r="B11" s="184" t="s">
        <v>57</v>
      </c>
      <c r="C11" s="184"/>
      <c r="D11" s="82"/>
      <c r="E11" s="75">
        <f>SUM(E13:E19)</f>
        <v>0</v>
      </c>
      <c r="F11" s="75"/>
      <c r="G11" s="75">
        <f>SUM(G13:G19)</f>
        <v>0</v>
      </c>
      <c r="H11" s="76">
        <f>SUM(H13:H19)</f>
        <v>0</v>
      </c>
      <c r="I11" s="115"/>
    </row>
    <row r="12" spans="1:9" x14ac:dyDescent="0.3">
      <c r="A12" s="185" t="s">
        <v>33</v>
      </c>
      <c r="B12" s="186" t="s">
        <v>26</v>
      </c>
      <c r="C12" s="81" t="s">
        <v>57</v>
      </c>
      <c r="D12" s="142"/>
      <c r="E12" s="135"/>
      <c r="F12" s="143"/>
      <c r="G12" s="135"/>
      <c r="H12" s="136"/>
      <c r="I12" s="115"/>
    </row>
    <row r="13" spans="1:9" x14ac:dyDescent="0.3">
      <c r="A13" s="185"/>
      <c r="B13" s="186"/>
      <c r="C13" s="59" t="s">
        <v>28</v>
      </c>
      <c r="D13" s="8">
        <v>100</v>
      </c>
      <c r="E13" s="3"/>
      <c r="F13" s="4"/>
      <c r="G13" s="5">
        <f>(+E13*F13)*D13</f>
        <v>0</v>
      </c>
      <c r="H13" s="6">
        <f>(D13*E13)+G13</f>
        <v>0</v>
      </c>
      <c r="I13" s="115"/>
    </row>
    <row r="14" spans="1:9" x14ac:dyDescent="0.3">
      <c r="A14" s="185"/>
      <c r="B14" s="186"/>
      <c r="C14" s="59" t="s">
        <v>31</v>
      </c>
      <c r="D14" s="8">
        <v>30</v>
      </c>
      <c r="E14" s="3"/>
      <c r="F14" s="4"/>
      <c r="G14" s="5">
        <f>(+E14*F14)*D14</f>
        <v>0</v>
      </c>
      <c r="H14" s="6">
        <f>(D14*E14)+G14</f>
        <v>0</v>
      </c>
      <c r="I14" s="115"/>
    </row>
    <row r="15" spans="1:9" x14ac:dyDescent="0.3">
      <c r="A15" s="185"/>
      <c r="B15" s="186"/>
      <c r="C15" s="59" t="s">
        <v>29</v>
      </c>
      <c r="D15" s="8">
        <v>10</v>
      </c>
      <c r="E15" s="3"/>
      <c r="F15" s="4"/>
      <c r="G15" s="5">
        <f>(+E15*F15)*D15</f>
        <v>0</v>
      </c>
      <c r="H15" s="6">
        <f>(D15*E15)+G15</f>
        <v>0</v>
      </c>
      <c r="I15" s="115"/>
    </row>
    <row r="16" spans="1:9" ht="12" customHeight="1" x14ac:dyDescent="0.3">
      <c r="A16" s="185"/>
      <c r="B16" s="186"/>
      <c r="C16" s="97" t="s">
        <v>54</v>
      </c>
      <c r="D16" s="8" t="s">
        <v>44</v>
      </c>
      <c r="E16" s="152"/>
      <c r="F16" s="161"/>
      <c r="G16" s="155">
        <f>(+E16*F16)</f>
        <v>0</v>
      </c>
      <c r="H16" s="158">
        <f>E16+G16</f>
        <v>0</v>
      </c>
      <c r="I16" s="115"/>
    </row>
    <row r="17" spans="1:10" ht="12" customHeight="1" x14ac:dyDescent="0.3">
      <c r="A17" s="185"/>
      <c r="B17" s="186"/>
      <c r="C17" s="97" t="s">
        <v>55</v>
      </c>
      <c r="D17" s="8">
        <v>400</v>
      </c>
      <c r="E17" s="153"/>
      <c r="F17" s="162"/>
      <c r="G17" s="156"/>
      <c r="H17" s="159"/>
      <c r="I17" s="115"/>
    </row>
    <row r="18" spans="1:10" ht="12" customHeight="1" x14ac:dyDescent="0.3">
      <c r="A18" s="185"/>
      <c r="B18" s="186"/>
      <c r="C18" s="97" t="s">
        <v>56</v>
      </c>
      <c r="D18" s="8">
        <v>20</v>
      </c>
      <c r="E18" s="154"/>
      <c r="F18" s="163"/>
      <c r="G18" s="157"/>
      <c r="H18" s="160"/>
      <c r="I18" s="115"/>
    </row>
    <row r="19" spans="1:10" s="58" customFormat="1" ht="15" thickBot="1" x14ac:dyDescent="0.35">
      <c r="A19" s="185"/>
      <c r="B19" s="186"/>
      <c r="C19" s="83" t="s">
        <v>30</v>
      </c>
      <c r="D19" s="84">
        <v>50000</v>
      </c>
      <c r="E19" s="71"/>
      <c r="F19" s="72"/>
      <c r="G19" s="73">
        <f>(+E19*F19)*D19</f>
        <v>0</v>
      </c>
      <c r="H19" s="74">
        <f>(D19*E19)+G19</f>
        <v>0</v>
      </c>
      <c r="I19" s="115"/>
      <c r="J19" s="7"/>
    </row>
    <row r="20" spans="1:10" ht="15" customHeight="1" thickBot="1" x14ac:dyDescent="0.35">
      <c r="A20" s="85">
        <v>2</v>
      </c>
      <c r="B20" s="164" t="s">
        <v>35</v>
      </c>
      <c r="C20" s="164"/>
      <c r="D20" s="79"/>
      <c r="E20" s="80"/>
      <c r="F20" s="80"/>
      <c r="G20" s="80">
        <f>+G21+G26</f>
        <v>0</v>
      </c>
      <c r="H20" s="23">
        <f>+H21+H26</f>
        <v>0</v>
      </c>
      <c r="I20" s="113">
        <f>39025845+1228000</f>
        <v>40253845</v>
      </c>
    </row>
    <row r="21" spans="1:10" ht="23.25" customHeight="1" thickBot="1" x14ac:dyDescent="0.35">
      <c r="A21" s="87" t="s">
        <v>41</v>
      </c>
      <c r="B21" s="165" t="s">
        <v>59</v>
      </c>
      <c r="C21" s="165"/>
      <c r="D21" s="82"/>
      <c r="E21" s="75">
        <f>SUM(E22:E25)</f>
        <v>0</v>
      </c>
      <c r="F21" s="75"/>
      <c r="G21" s="75">
        <f>SUM(G22:G25)</f>
        <v>0</v>
      </c>
      <c r="H21" s="76">
        <f>SUM(H22:H25)</f>
        <v>0</v>
      </c>
      <c r="I21" s="115"/>
    </row>
    <row r="22" spans="1:10" s="58" customFormat="1" ht="35.4" customHeight="1" x14ac:dyDescent="0.3">
      <c r="A22" s="150" t="s">
        <v>34</v>
      </c>
      <c r="B22" s="148" t="s">
        <v>60</v>
      </c>
      <c r="C22" s="86" t="s">
        <v>61</v>
      </c>
      <c r="D22" s="134"/>
      <c r="E22" s="144"/>
      <c r="F22" s="145"/>
      <c r="G22" s="117">
        <f>(+E22*F22)</f>
        <v>0</v>
      </c>
      <c r="H22" s="118">
        <f>+E22+G22</f>
        <v>0</v>
      </c>
      <c r="I22" s="115"/>
      <c r="J22" s="7"/>
    </row>
    <row r="23" spans="1:10" s="58" customFormat="1" x14ac:dyDescent="0.3">
      <c r="A23" s="151"/>
      <c r="B23" s="149"/>
      <c r="C23" s="86" t="s">
        <v>62</v>
      </c>
      <c r="D23" s="134"/>
      <c r="E23" s="144"/>
      <c r="F23" s="145"/>
      <c r="G23" s="117">
        <f>(+E23*F23)</f>
        <v>0</v>
      </c>
      <c r="H23" s="118">
        <f>+E23+G23</f>
        <v>0</v>
      </c>
      <c r="I23" s="115"/>
      <c r="J23" s="7"/>
    </row>
    <row r="24" spans="1:10" s="58" customFormat="1" x14ac:dyDescent="0.3">
      <c r="A24" s="99" t="s">
        <v>47</v>
      </c>
      <c r="B24" s="70" t="s">
        <v>45</v>
      </c>
      <c r="C24" s="69" t="s">
        <v>38</v>
      </c>
      <c r="D24" s="68">
        <v>920</v>
      </c>
      <c r="E24" s="144"/>
      <c r="F24" s="146"/>
      <c r="G24" s="117">
        <f>(+E24*F24)*D24</f>
        <v>0</v>
      </c>
      <c r="H24" s="118">
        <f>(D24*E24)+G24</f>
        <v>0</v>
      </c>
      <c r="I24" s="115"/>
      <c r="J24" s="7"/>
    </row>
    <row r="25" spans="1:10" s="58" customFormat="1" ht="15" thickBot="1" x14ac:dyDescent="0.35">
      <c r="A25" s="99" t="s">
        <v>48</v>
      </c>
      <c r="B25" s="88" t="s">
        <v>46</v>
      </c>
      <c r="C25" s="89" t="s">
        <v>39</v>
      </c>
      <c r="D25" s="90">
        <v>180</v>
      </c>
      <c r="E25" s="144"/>
      <c r="F25" s="147"/>
      <c r="G25" s="117">
        <f t="shared" ref="G25" si="0">(+E25*F25)*D25</f>
        <v>0</v>
      </c>
      <c r="H25" s="118">
        <f>(D25*E25)+G25</f>
        <v>0</v>
      </c>
      <c r="I25" s="115"/>
      <c r="J25" s="7"/>
    </row>
    <row r="26" spans="1:10" ht="15.75" customHeight="1" thickBot="1" x14ac:dyDescent="0.35">
      <c r="A26" s="87" t="s">
        <v>50</v>
      </c>
      <c r="B26" s="165" t="s">
        <v>32</v>
      </c>
      <c r="C26" s="165"/>
      <c r="D26" s="82"/>
      <c r="E26" s="75">
        <f>E27</f>
        <v>0</v>
      </c>
      <c r="F26" s="75"/>
      <c r="G26" s="75">
        <f>SUM(G27:G27)</f>
        <v>0</v>
      </c>
      <c r="H26" s="76">
        <f>SUM(H27:H27)</f>
        <v>0</v>
      </c>
      <c r="I26" s="115"/>
    </row>
    <row r="27" spans="1:10" ht="21" customHeight="1" thickBot="1" x14ac:dyDescent="0.35">
      <c r="A27" s="65">
        <v>1</v>
      </c>
      <c r="B27" s="91" t="s">
        <v>49</v>
      </c>
      <c r="C27" s="91" t="s">
        <v>40</v>
      </c>
      <c r="D27" s="92">
        <v>20</v>
      </c>
      <c r="E27" s="140"/>
      <c r="F27" s="141"/>
      <c r="G27" s="77">
        <f>(+E27*F27)*D27</f>
        <v>0</v>
      </c>
      <c r="H27" s="78">
        <f>(D27*E27)+G27</f>
        <v>0</v>
      </c>
      <c r="I27" s="115"/>
    </row>
    <row r="28" spans="1:10" ht="15" thickBot="1" x14ac:dyDescent="0.35">
      <c r="A28" s="85">
        <v>3</v>
      </c>
      <c r="B28" s="206" t="s">
        <v>36</v>
      </c>
      <c r="C28" s="207"/>
      <c r="D28" s="79"/>
      <c r="E28" s="80">
        <f>E29</f>
        <v>0</v>
      </c>
      <c r="F28" s="80"/>
      <c r="G28" s="80">
        <f>G29</f>
        <v>0</v>
      </c>
      <c r="H28" s="23">
        <f>H29</f>
        <v>0</v>
      </c>
      <c r="I28" s="113">
        <v>11836467</v>
      </c>
    </row>
    <row r="29" spans="1:10" ht="15" thickBot="1" x14ac:dyDescent="0.35">
      <c r="A29" s="87" t="s">
        <v>51</v>
      </c>
      <c r="B29" s="208" t="s">
        <v>36</v>
      </c>
      <c r="C29" s="209"/>
      <c r="D29" s="82"/>
      <c r="E29" s="75">
        <f>SUM(E30:E31)</f>
        <v>0</v>
      </c>
      <c r="F29" s="75"/>
      <c r="G29" s="75">
        <f>SUM(G30:G31)</f>
        <v>0</v>
      </c>
      <c r="H29" s="76">
        <f>SUM(H30:H31)</f>
        <v>0</v>
      </c>
      <c r="I29" s="115"/>
    </row>
    <row r="30" spans="1:10" x14ac:dyDescent="0.3">
      <c r="A30" s="93" t="s">
        <v>51</v>
      </c>
      <c r="B30" s="119" t="s">
        <v>42</v>
      </c>
      <c r="C30" s="120" t="s">
        <v>52</v>
      </c>
      <c r="D30" s="121">
        <v>1</v>
      </c>
      <c r="E30" s="122"/>
      <c r="F30" s="123"/>
      <c r="G30" s="124">
        <f>(+E30*F30)*D30</f>
        <v>0</v>
      </c>
      <c r="H30" s="125">
        <f>(D30*E30)+G30</f>
        <v>0</v>
      </c>
      <c r="I30" s="115"/>
    </row>
    <row r="31" spans="1:10" ht="15" thickBot="1" x14ac:dyDescent="0.35">
      <c r="A31" s="93" t="s">
        <v>37</v>
      </c>
      <c r="B31" s="94" t="s">
        <v>43</v>
      </c>
      <c r="C31" s="91" t="s">
        <v>53</v>
      </c>
      <c r="D31" s="100">
        <v>1</v>
      </c>
      <c r="E31" s="140"/>
      <c r="F31" s="141"/>
      <c r="G31" s="101">
        <f>(+E31*F31)*D31</f>
        <v>0</v>
      </c>
      <c r="H31" s="102">
        <f>(D31*E31)+G31</f>
        <v>0</v>
      </c>
      <c r="I31" s="115"/>
    </row>
    <row r="32" spans="1:10" ht="15" thickBot="1" x14ac:dyDescent="0.35">
      <c r="A32" s="192"/>
      <c r="B32" s="193"/>
      <c r="C32" s="194" t="s">
        <v>10</v>
      </c>
      <c r="D32" s="195"/>
      <c r="E32" s="95"/>
      <c r="F32" s="96"/>
      <c r="G32" s="95"/>
      <c r="H32" s="23">
        <f>+H10+H20+H28</f>
        <v>0</v>
      </c>
      <c r="I32" s="115">
        <f>SUM(I10:I30)</f>
        <v>60362312</v>
      </c>
    </row>
    <row r="33" spans="1:9" x14ac:dyDescent="0.3">
      <c r="A33" s="9"/>
      <c r="B33" s="9"/>
      <c r="C33" s="9"/>
      <c r="D33" s="9"/>
      <c r="E33" s="9"/>
      <c r="F33" s="10"/>
      <c r="G33" s="9"/>
      <c r="H33" s="9"/>
      <c r="I33" s="115"/>
    </row>
    <row r="34" spans="1:9" ht="15" thickBot="1" x14ac:dyDescent="0.35">
      <c r="A34" s="9"/>
      <c r="B34" s="9"/>
      <c r="C34" s="9"/>
      <c r="D34" s="9"/>
      <c r="E34" s="9"/>
      <c r="F34" s="10"/>
      <c r="G34" s="9"/>
      <c r="H34" s="9"/>
    </row>
    <row r="35" spans="1:9" ht="33.6" customHeight="1" x14ac:dyDescent="0.3">
      <c r="A35" s="196" t="s">
        <v>11</v>
      </c>
      <c r="B35" s="197"/>
      <c r="C35" s="198"/>
      <c r="D35" s="199"/>
      <c r="E35" s="199"/>
      <c r="F35" s="199"/>
      <c r="G35" s="200"/>
      <c r="H35" s="9"/>
    </row>
    <row r="36" spans="1:9" x14ac:dyDescent="0.3">
      <c r="A36" s="201" t="s">
        <v>12</v>
      </c>
      <c r="B36" s="202"/>
      <c r="C36" s="203"/>
      <c r="D36" s="204"/>
      <c r="E36" s="204"/>
      <c r="F36" s="204"/>
      <c r="G36" s="205"/>
      <c r="H36" s="9"/>
    </row>
    <row r="37" spans="1:9" x14ac:dyDescent="0.3">
      <c r="A37" s="201" t="s">
        <v>13</v>
      </c>
      <c r="B37" s="202"/>
      <c r="C37" s="203"/>
      <c r="D37" s="204"/>
      <c r="E37" s="204"/>
      <c r="F37" s="204"/>
      <c r="G37" s="205"/>
      <c r="H37" s="9"/>
    </row>
    <row r="38" spans="1:9" ht="15" thickBot="1" x14ac:dyDescent="0.35">
      <c r="A38" s="187" t="s">
        <v>14</v>
      </c>
      <c r="B38" s="188"/>
      <c r="C38" s="189"/>
      <c r="D38" s="190"/>
      <c r="E38" s="190"/>
      <c r="F38" s="190"/>
      <c r="G38" s="191"/>
      <c r="H38" s="9"/>
    </row>
    <row r="39" spans="1:9" x14ac:dyDescent="0.3">
      <c r="A39" s="9"/>
      <c r="B39" s="9"/>
      <c r="C39" s="9"/>
      <c r="D39" s="9"/>
      <c r="E39" s="9"/>
      <c r="F39" s="10"/>
      <c r="G39" s="9"/>
      <c r="H39" s="9"/>
    </row>
  </sheetData>
  <sheetProtection algorithmName="SHA-512" hashValue="OVGoo+tpn6bxPtmHBa2PMKfNTFYphknewEc/r/UKBa2Dwt18VuDCIIvjxRAPou1ZPPoMH3ak2mqZW9hAeEPzZw==" saltValue="Fe/WU0Ia14DcwvYjoP6lRw==" spinCount="100000" sheet="1" formatColumns="0" formatRows="0" selectLockedCells="1"/>
  <mergeCells count="33">
    <mergeCell ref="B11:C11"/>
    <mergeCell ref="A12:A19"/>
    <mergeCell ref="B12:B19"/>
    <mergeCell ref="A38:B38"/>
    <mergeCell ref="C38:G38"/>
    <mergeCell ref="A32:B32"/>
    <mergeCell ref="C32:D32"/>
    <mergeCell ref="A35:B35"/>
    <mergeCell ref="C35:G35"/>
    <mergeCell ref="A36:B36"/>
    <mergeCell ref="C36:G36"/>
    <mergeCell ref="B26:C26"/>
    <mergeCell ref="B28:C28"/>
    <mergeCell ref="B29:C29"/>
    <mergeCell ref="A37:B37"/>
    <mergeCell ref="C37:G37"/>
    <mergeCell ref="B10:C10"/>
    <mergeCell ref="A1:H5"/>
    <mergeCell ref="A6:H6"/>
    <mergeCell ref="A7:A9"/>
    <mergeCell ref="B7:B9"/>
    <mergeCell ref="C7:C9"/>
    <mergeCell ref="D7:D9"/>
    <mergeCell ref="E7:H7"/>
    <mergeCell ref="E9:H9"/>
    <mergeCell ref="B22:B23"/>
    <mergeCell ref="A22:A23"/>
    <mergeCell ref="E16:E18"/>
    <mergeCell ref="G16:G18"/>
    <mergeCell ref="H16:H18"/>
    <mergeCell ref="F16:F18"/>
    <mergeCell ref="B20:C20"/>
    <mergeCell ref="B21:C21"/>
  </mergeCells>
  <phoneticPr fontId="23" type="noConversion"/>
  <conditionalFormatting sqref="H10">
    <cfRule type="cellIs" dxfId="15" priority="11" operator="lessThanOrEqual">
      <formula>$I$10</formula>
    </cfRule>
    <cfRule type="cellIs" dxfId="14" priority="12" operator="greaterThan">
      <formula>$I$10</formula>
    </cfRule>
  </conditionalFormatting>
  <conditionalFormatting sqref="H20">
    <cfRule type="cellIs" dxfId="13" priority="8" operator="lessThanOrEqual">
      <formula>$I$20</formula>
    </cfRule>
    <cfRule type="cellIs" dxfId="12" priority="9" operator="greaterThan">
      <formula>$I$20</formula>
    </cfRule>
  </conditionalFormatting>
  <conditionalFormatting sqref="H28">
    <cfRule type="cellIs" dxfId="11" priority="5" operator="lessThanOrEqual">
      <formula>$I$28</formula>
    </cfRule>
    <cfRule type="cellIs" dxfId="10" priority="6" operator="greaterThan">
      <formula>$I$28</formula>
    </cfRule>
  </conditionalFormatting>
  <conditionalFormatting sqref="H32">
    <cfRule type="cellIs" dxfId="9" priority="2" operator="lessThanOrEqual">
      <formula>$I$32</formula>
    </cfRule>
    <cfRule type="cellIs" dxfId="8" priority="3" operator="greaterThan">
      <formula>$I$32</formula>
    </cfRule>
  </conditionalFormatting>
  <pageMargins left="0.7" right="0.7" top="0.75" bottom="0.75" header="0.3" footer="0.3"/>
  <pageSetup scale="5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40E7D469-65C9-490C-8252-C2281A7B9FA1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H10</xm:sqref>
        </x14:conditionalFormatting>
        <x14:conditionalFormatting xmlns:xm="http://schemas.microsoft.com/office/excel/2006/main">
          <x14:cfRule type="iconSet" priority="7" id="{49161C8B-D43B-42C1-BAE2-85433630B26A}">
            <x14:iconSet iconSet="3Symbols" custom="1">
              <x14:cfvo type="percent">
                <xm:f>0</xm:f>
              </x14:cfvo>
              <x14:cfvo type="num">
                <xm:f>$I$20</xm:f>
              </x14:cfvo>
              <x14:cfvo type="num" gte="0">
                <xm:f>$I$20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H20</xm:sqref>
        </x14:conditionalFormatting>
        <x14:conditionalFormatting xmlns:xm="http://schemas.microsoft.com/office/excel/2006/main">
          <x14:cfRule type="iconSet" priority="4" id="{B863200E-C61E-4B91-97BD-EEA0CE8521F9}">
            <x14:iconSet iconSet="3Symbols" custom="1">
              <x14:cfvo type="percent">
                <xm:f>0</xm:f>
              </x14:cfvo>
              <x14:cfvo type="num">
                <xm:f>$I$28</xm:f>
              </x14:cfvo>
              <x14:cfvo type="num" gte="0">
                <xm:f>$I$28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H28</xm:sqref>
        </x14:conditionalFormatting>
        <x14:conditionalFormatting xmlns:xm="http://schemas.microsoft.com/office/excel/2006/main">
          <x14:cfRule type="iconSet" priority="1" id="{FACEB866-360C-4BEB-83A3-B93C50AF7B09}">
            <x14:iconSet iconSet="3Symbols" custom="1">
              <x14:cfvo type="percent">
                <xm:f>0</xm:f>
              </x14:cfvo>
              <x14:cfvo type="num">
                <xm:f>$I$32</xm:f>
              </x14:cfvo>
              <x14:cfvo type="num" gte="0">
                <xm:f>$I$32</xm:f>
              </x14:cfvo>
              <x14:cfIcon iconSet="3Symbols" iconId="2"/>
              <x14:cfIcon iconSet="3Symbols" iconId="2"/>
              <x14:cfIcon iconSet="3Symbols" iconId="0"/>
            </x14:iconSet>
          </x14:cfRule>
          <xm:sqref>H32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1F72-398A-46CA-84D8-465EC15B4401}">
  <dimension ref="A1:T31"/>
  <sheetViews>
    <sheetView view="pageBreakPreview" zoomScaleNormal="100" zoomScaleSheetLayoutView="100" workbookViewId="0">
      <selection activeCell="D23" sqref="D23:G23"/>
    </sheetView>
  </sheetViews>
  <sheetFormatPr baseColWidth="10" defaultRowHeight="14.4" x14ac:dyDescent="0.3"/>
  <cols>
    <col min="1" max="1" width="9.44140625" style="53" customWidth="1"/>
    <col min="2" max="2" width="22.109375" customWidth="1"/>
    <col min="3" max="3" width="19.5546875" customWidth="1"/>
    <col min="4" max="4" width="23.6640625" customWidth="1"/>
    <col min="5" max="5" width="19.109375" style="54" bestFit="1" customWidth="1"/>
    <col min="6" max="6" width="25.109375" style="53" bestFit="1" customWidth="1"/>
    <col min="7" max="7" width="14.88671875" style="53" customWidth="1"/>
    <col min="8" max="8" width="7.6640625" style="55" hidden="1" customWidth="1"/>
    <col min="9" max="9" width="18.44140625" style="55" hidden="1" customWidth="1"/>
    <col min="10" max="10" width="21.88671875" style="109" hidden="1" customWidth="1"/>
    <col min="11" max="11" width="21.44140625" style="7" bestFit="1" customWidth="1"/>
    <col min="12" max="12" width="37.6640625" style="7" bestFit="1" customWidth="1"/>
    <col min="13" max="20" width="11.44140625" style="7"/>
  </cols>
  <sheetData>
    <row r="1" spans="1:20" s="17" customFormat="1" ht="15" customHeight="1" x14ac:dyDescent="0.25">
      <c r="A1" s="216" t="s">
        <v>64</v>
      </c>
      <c r="B1" s="217"/>
      <c r="C1" s="217"/>
      <c r="D1" s="217"/>
      <c r="E1" s="217"/>
      <c r="F1" s="217"/>
      <c r="G1" s="217"/>
      <c r="H1" s="16"/>
      <c r="I1" s="16"/>
      <c r="J1" s="108"/>
    </row>
    <row r="2" spans="1:20" s="17" customFormat="1" ht="12" customHeight="1" x14ac:dyDescent="0.25">
      <c r="A2" s="218"/>
      <c r="B2" s="219"/>
      <c r="C2" s="219"/>
      <c r="D2" s="219"/>
      <c r="E2" s="219"/>
      <c r="F2" s="219"/>
      <c r="G2" s="219"/>
      <c r="H2" s="18"/>
      <c r="I2" s="18"/>
      <c r="J2" s="108"/>
    </row>
    <row r="3" spans="1:20" s="17" customFormat="1" ht="12" customHeight="1" x14ac:dyDescent="0.25">
      <c r="A3" s="218"/>
      <c r="B3" s="219"/>
      <c r="C3" s="219"/>
      <c r="D3" s="219"/>
      <c r="E3" s="219"/>
      <c r="F3" s="219"/>
      <c r="G3" s="219"/>
      <c r="H3" s="18"/>
      <c r="I3" s="18"/>
      <c r="J3" s="108"/>
    </row>
    <row r="4" spans="1:20" s="17" customFormat="1" ht="19.5" customHeight="1" x14ac:dyDescent="0.25">
      <c r="A4" s="218"/>
      <c r="B4" s="219"/>
      <c r="C4" s="219"/>
      <c r="D4" s="219"/>
      <c r="E4" s="219"/>
      <c r="F4" s="219"/>
      <c r="G4" s="219"/>
      <c r="H4" s="18"/>
      <c r="I4" s="18"/>
      <c r="J4" s="108"/>
    </row>
    <row r="5" spans="1:20" s="17" customFormat="1" ht="6" customHeight="1" thickBot="1" x14ac:dyDescent="0.3">
      <c r="A5" s="220"/>
      <c r="B5" s="221"/>
      <c r="C5" s="221"/>
      <c r="D5" s="221"/>
      <c r="E5" s="221"/>
      <c r="F5" s="221"/>
      <c r="G5" s="221"/>
      <c r="H5" s="18"/>
      <c r="I5" s="18"/>
      <c r="J5" s="108"/>
    </row>
    <row r="6" spans="1:20" ht="15.75" customHeight="1" thickBot="1" x14ac:dyDescent="0.35">
      <c r="A6" s="225" t="s">
        <v>66</v>
      </c>
      <c r="B6" s="226"/>
      <c r="C6" s="226"/>
      <c r="D6" s="226"/>
      <c r="E6" s="226"/>
      <c r="F6" s="226"/>
      <c r="G6" s="227"/>
      <c r="H6" s="62"/>
      <c r="I6" s="109"/>
      <c r="K6"/>
      <c r="L6"/>
      <c r="M6"/>
      <c r="N6"/>
      <c r="O6"/>
      <c r="P6"/>
      <c r="Q6"/>
      <c r="R6"/>
      <c r="S6"/>
      <c r="T6"/>
    </row>
    <row r="7" spans="1:20" ht="23.25" customHeight="1" thickBot="1" x14ac:dyDescent="0.35">
      <c r="A7" s="228" t="s">
        <v>15</v>
      </c>
      <c r="B7" s="229"/>
      <c r="C7" s="229"/>
      <c r="D7" s="229"/>
      <c r="E7" s="229"/>
      <c r="F7" s="229"/>
      <c r="G7" s="230"/>
      <c r="H7" s="63"/>
      <c r="I7" s="110"/>
      <c r="K7"/>
      <c r="L7"/>
      <c r="M7"/>
      <c r="N7"/>
      <c r="O7"/>
      <c r="P7"/>
      <c r="Q7"/>
      <c r="R7"/>
      <c r="S7"/>
      <c r="T7"/>
    </row>
    <row r="8" spans="1:20" ht="21" thickBot="1" x14ac:dyDescent="0.35">
      <c r="A8" s="19" t="s">
        <v>0</v>
      </c>
      <c r="B8" s="231" t="s">
        <v>2</v>
      </c>
      <c r="C8" s="232"/>
      <c r="D8" s="232"/>
      <c r="E8" s="20" t="s">
        <v>16</v>
      </c>
      <c r="F8" s="21" t="s">
        <v>17</v>
      </c>
      <c r="G8" s="21" t="s">
        <v>18</v>
      </c>
      <c r="H8" s="62"/>
      <c r="I8" s="126"/>
      <c r="J8" s="126"/>
      <c r="K8"/>
      <c r="L8"/>
      <c r="M8"/>
      <c r="N8"/>
      <c r="O8"/>
      <c r="P8"/>
      <c r="Q8"/>
      <c r="R8"/>
      <c r="S8"/>
      <c r="T8"/>
    </row>
    <row r="9" spans="1:20" ht="19.5" customHeight="1" x14ac:dyDescent="0.3">
      <c r="A9" s="22">
        <v>2</v>
      </c>
      <c r="B9" s="242" t="str">
        <f>CostoServicio!B10</f>
        <v xml:space="preserve">SERVICIOS TELEFONIA VOZ  IP </v>
      </c>
      <c r="C9" s="242"/>
      <c r="D9" s="243"/>
      <c r="E9" s="26">
        <f>CostoServicio!H10</f>
        <v>0</v>
      </c>
      <c r="F9" s="24">
        <f>E9*19</f>
        <v>0</v>
      </c>
      <c r="G9" s="25">
        <f t="shared" ref="G9:G11" si="0">J9</f>
        <v>0.13703914437343895</v>
      </c>
      <c r="H9" s="64"/>
      <c r="I9" s="127">
        <v>8272000</v>
      </c>
      <c r="J9" s="128">
        <v>0.13703914437343895</v>
      </c>
      <c r="K9" s="114"/>
      <c r="L9"/>
      <c r="M9"/>
      <c r="N9"/>
      <c r="O9"/>
      <c r="P9"/>
      <c r="Q9"/>
      <c r="R9"/>
      <c r="S9"/>
      <c r="T9"/>
    </row>
    <row r="10" spans="1:20" ht="29.1" customHeight="1" x14ac:dyDescent="0.3">
      <c r="A10" s="22">
        <v>3</v>
      </c>
      <c r="B10" s="243" t="str">
        <f>CostoServicio!B20</f>
        <v>SERVICIOS DE PBX VIRTUAL E INTEGRACIÓN</v>
      </c>
      <c r="C10" s="244"/>
      <c r="D10" s="245"/>
      <c r="E10" s="26">
        <f>CostoServicio!H20</f>
        <v>0</v>
      </c>
      <c r="F10" s="24">
        <f>E10*19</f>
        <v>0</v>
      </c>
      <c r="G10" s="25">
        <f t="shared" si="0"/>
        <v>0.66687051349836401</v>
      </c>
      <c r="H10" s="64"/>
      <c r="I10" s="127">
        <f>39025848+1228000</f>
        <v>40253848</v>
      </c>
      <c r="J10" s="128">
        <v>0.66687051349836401</v>
      </c>
      <c r="K10" s="114"/>
      <c r="L10"/>
      <c r="M10"/>
      <c r="N10"/>
      <c r="O10"/>
      <c r="P10"/>
      <c r="Q10"/>
      <c r="R10"/>
      <c r="S10"/>
      <c r="T10"/>
    </row>
    <row r="11" spans="1:20" ht="20.25" customHeight="1" thickBot="1" x14ac:dyDescent="0.35">
      <c r="A11" s="22">
        <v>4</v>
      </c>
      <c r="B11" s="243" t="str">
        <f>CostoServicio!B28</f>
        <v>SERVICIO DE MESA DE AYUDA</v>
      </c>
      <c r="C11" s="244"/>
      <c r="D11" s="245"/>
      <c r="E11" s="26">
        <f>CostoServicio!H28</f>
        <v>0</v>
      </c>
      <c r="F11" s="26">
        <f t="shared" ref="F11" si="1">E11*19</f>
        <v>0</v>
      </c>
      <c r="G11" s="139">
        <f t="shared" si="0"/>
        <v>0.19609034212819704</v>
      </c>
      <c r="H11" s="64"/>
      <c r="I11" s="127">
        <v>11836467</v>
      </c>
      <c r="J11" s="128">
        <v>0.19609034212819704</v>
      </c>
      <c r="K11" s="114"/>
      <c r="L11"/>
      <c r="M11"/>
      <c r="N11"/>
      <c r="O11"/>
      <c r="P11"/>
      <c r="Q11"/>
      <c r="R11"/>
      <c r="S11"/>
      <c r="T11"/>
    </row>
    <row r="12" spans="1:20" ht="15" customHeight="1" thickBot="1" x14ac:dyDescent="0.35">
      <c r="A12" s="27"/>
      <c r="B12" s="246" t="s">
        <v>19</v>
      </c>
      <c r="C12" s="234"/>
      <c r="D12" s="247"/>
      <c r="E12" s="26">
        <f>SUM(E9:E11)</f>
        <v>0</v>
      </c>
      <c r="F12" s="137">
        <f>SUM(F9:F11)</f>
        <v>0</v>
      </c>
      <c r="G12" s="138">
        <f>SUM(G9:G11)</f>
        <v>1</v>
      </c>
      <c r="H12" s="62"/>
      <c r="I12" s="129">
        <f>SUM(I9:I11)</f>
        <v>60362315</v>
      </c>
      <c r="J12" s="129"/>
      <c r="K12" s="116"/>
      <c r="L12"/>
      <c r="M12"/>
      <c r="N12"/>
      <c r="O12"/>
      <c r="P12"/>
      <c r="Q12"/>
      <c r="R12"/>
      <c r="S12"/>
      <c r="T12"/>
    </row>
    <row r="13" spans="1:20" x14ac:dyDescent="0.3">
      <c r="A13" s="28"/>
      <c r="B13" s="29"/>
      <c r="C13" s="29"/>
      <c r="D13" s="29"/>
      <c r="E13" s="30"/>
      <c r="F13" s="9"/>
      <c r="G13" s="9"/>
      <c r="H13" s="31"/>
      <c r="I13" s="130"/>
      <c r="J13" s="126"/>
      <c r="K13" s="116"/>
      <c r="L13"/>
      <c r="M13"/>
      <c r="N13"/>
      <c r="O13"/>
      <c r="P13"/>
      <c r="Q13"/>
      <c r="R13"/>
      <c r="S13"/>
      <c r="T13"/>
    </row>
    <row r="14" spans="1:20" ht="15" thickBot="1" x14ac:dyDescent="0.35">
      <c r="A14" s="9"/>
      <c r="B14" s="29"/>
      <c r="C14" s="29"/>
      <c r="D14" s="29"/>
      <c r="E14" s="30"/>
      <c r="F14" s="9"/>
      <c r="G14" s="106"/>
      <c r="H14" s="106"/>
      <c r="I14" s="131">
        <f>I12*19</f>
        <v>1146883985</v>
      </c>
      <c r="J14" s="126"/>
      <c r="K14" s="116"/>
      <c r="L14"/>
      <c r="M14"/>
      <c r="N14"/>
      <c r="O14"/>
      <c r="P14"/>
      <c r="Q14"/>
      <c r="R14"/>
      <c r="S14"/>
      <c r="T14"/>
    </row>
    <row r="15" spans="1:20" x14ac:dyDescent="0.3">
      <c r="A15" s="248" t="s">
        <v>20</v>
      </c>
      <c r="B15" s="249"/>
      <c r="C15" s="250"/>
      <c r="D15" s="61">
        <v>2020</v>
      </c>
      <c r="E15" s="33">
        <v>2021</v>
      </c>
      <c r="F15" s="34">
        <v>2022</v>
      </c>
      <c r="G15" s="106"/>
      <c r="H15" s="106"/>
      <c r="I15" s="130"/>
      <c r="J15" s="126"/>
      <c r="L15"/>
      <c r="M15"/>
      <c r="N15"/>
      <c r="O15"/>
      <c r="P15"/>
      <c r="Q15"/>
      <c r="R15"/>
      <c r="S15"/>
      <c r="T15"/>
    </row>
    <row r="16" spans="1:20" ht="15.75" customHeight="1" x14ac:dyDescent="0.3">
      <c r="A16" s="236" t="s">
        <v>21</v>
      </c>
      <c r="B16" s="237"/>
      <c r="C16" s="238"/>
      <c r="D16" s="35">
        <v>1</v>
      </c>
      <c r="E16" s="35">
        <v>12</v>
      </c>
      <c r="F16" s="36">
        <v>6</v>
      </c>
      <c r="G16" s="106"/>
      <c r="H16" s="106"/>
      <c r="I16" s="130"/>
      <c r="J16" s="126"/>
      <c r="L16"/>
      <c r="M16"/>
      <c r="N16"/>
      <c r="O16"/>
      <c r="P16"/>
      <c r="Q16"/>
      <c r="R16"/>
      <c r="S16"/>
      <c r="T16"/>
    </row>
    <row r="17" spans="1:20" ht="15" customHeight="1" x14ac:dyDescent="0.3">
      <c r="A17" s="236" t="s">
        <v>22</v>
      </c>
      <c r="B17" s="237"/>
      <c r="C17" s="238"/>
      <c r="D17" s="37">
        <f>E12</f>
        <v>0</v>
      </c>
      <c r="E17" s="37">
        <f>E12</f>
        <v>0</v>
      </c>
      <c r="F17" s="38">
        <f>E12</f>
        <v>0</v>
      </c>
      <c r="G17" s="106"/>
      <c r="H17" s="106"/>
      <c r="I17" s="130"/>
      <c r="J17" s="126">
        <f>I12*12</f>
        <v>724347780</v>
      </c>
      <c r="L17"/>
      <c r="M17"/>
      <c r="N17"/>
      <c r="O17"/>
      <c r="P17"/>
      <c r="Q17"/>
      <c r="R17"/>
      <c r="S17"/>
      <c r="T17"/>
    </row>
    <row r="18" spans="1:20" ht="24" customHeight="1" thickBot="1" x14ac:dyDescent="0.35">
      <c r="A18" s="239" t="s">
        <v>23</v>
      </c>
      <c r="B18" s="240"/>
      <c r="C18" s="241"/>
      <c r="D18" s="60">
        <f>+D17*D16</f>
        <v>0</v>
      </c>
      <c r="E18" s="39">
        <f>+E17*E16</f>
        <v>0</v>
      </c>
      <c r="F18" s="40">
        <f>+F17*F16</f>
        <v>0</v>
      </c>
      <c r="G18" s="106"/>
      <c r="H18" s="106"/>
      <c r="I18" s="130"/>
      <c r="J18" s="132">
        <f>J17/877803</f>
        <v>825.18262070191145</v>
      </c>
      <c r="K18" s="107"/>
      <c r="L18" s="98"/>
      <c r="M18"/>
      <c r="N18"/>
      <c r="O18"/>
      <c r="P18"/>
      <c r="Q18"/>
      <c r="R18"/>
      <c r="S18"/>
      <c r="T18"/>
    </row>
    <row r="19" spans="1:20" ht="15" thickBot="1" x14ac:dyDescent="0.35">
      <c r="A19" s="29"/>
      <c r="B19" s="29"/>
      <c r="C19" s="29"/>
      <c r="D19" s="9"/>
      <c r="E19" s="32"/>
      <c r="F19" s="32"/>
      <c r="G19" s="106"/>
      <c r="H19" s="106"/>
      <c r="I19" s="130"/>
      <c r="J19" s="132"/>
      <c r="K19" s="107"/>
      <c r="L19" s="98"/>
      <c r="M19"/>
      <c r="N19"/>
      <c r="O19"/>
      <c r="P19"/>
      <c r="Q19"/>
      <c r="R19"/>
      <c r="S19"/>
      <c r="T19"/>
    </row>
    <row r="20" spans="1:20" ht="15.75" customHeight="1" thickBot="1" x14ac:dyDescent="0.35">
      <c r="A20" s="233" t="s">
        <v>24</v>
      </c>
      <c r="B20" s="234"/>
      <c r="C20" s="235"/>
      <c r="D20" s="133">
        <f>D18+E18+F18</f>
        <v>0</v>
      </c>
      <c r="E20" s="41">
        <v>1146883985</v>
      </c>
      <c r="F20" s="42">
        <f>D20-E20</f>
        <v>-1146883985</v>
      </c>
      <c r="G20" s="106"/>
      <c r="H20" s="106"/>
      <c r="I20" s="31"/>
      <c r="J20" s="111"/>
      <c r="K20" s="107"/>
      <c r="L20" s="98"/>
      <c r="M20"/>
      <c r="N20"/>
      <c r="O20"/>
      <c r="P20"/>
      <c r="Q20"/>
      <c r="R20"/>
      <c r="S20"/>
      <c r="T20"/>
    </row>
    <row r="21" spans="1:20" x14ac:dyDescent="0.3">
      <c r="A21" s="9"/>
      <c r="B21" s="9"/>
      <c r="C21" s="9"/>
      <c r="D21" s="9"/>
      <c r="E21" s="43"/>
      <c r="F21" s="32"/>
      <c r="G21" s="106"/>
      <c r="H21" s="106"/>
      <c r="I21" s="31"/>
      <c r="J21" s="111"/>
      <c r="K21" s="107"/>
      <c r="L21" s="98"/>
      <c r="M21"/>
      <c r="N21"/>
      <c r="O21"/>
      <c r="P21"/>
      <c r="Q21"/>
      <c r="R21"/>
      <c r="S21"/>
      <c r="T21"/>
    </row>
    <row r="22" spans="1:20" ht="15" thickBot="1" x14ac:dyDescent="0.35">
      <c r="A22" s="9"/>
      <c r="B22" s="9"/>
      <c r="C22" s="9"/>
      <c r="D22" s="9"/>
      <c r="E22" s="32"/>
      <c r="F22" s="32"/>
      <c r="G22" s="106"/>
      <c r="H22" s="106"/>
      <c r="I22" s="31"/>
      <c r="L22"/>
      <c r="M22"/>
      <c r="N22"/>
      <c r="O22"/>
      <c r="P22"/>
      <c r="Q22"/>
      <c r="R22"/>
      <c r="S22"/>
      <c r="T22"/>
    </row>
    <row r="23" spans="1:20" x14ac:dyDescent="0.3">
      <c r="A23" s="9"/>
      <c r="B23" s="196" t="s">
        <v>11</v>
      </c>
      <c r="C23" s="197"/>
      <c r="D23" s="251"/>
      <c r="E23" s="252"/>
      <c r="F23" s="252"/>
      <c r="G23" s="253"/>
      <c r="H23" s="44"/>
      <c r="I23" s="44"/>
      <c r="K23"/>
      <c r="L23"/>
      <c r="M23"/>
      <c r="N23"/>
      <c r="O23"/>
      <c r="P23"/>
      <c r="Q23"/>
      <c r="R23"/>
      <c r="S23"/>
      <c r="T23"/>
    </row>
    <row r="24" spans="1:20" x14ac:dyDescent="0.3">
      <c r="A24" s="9"/>
      <c r="B24" s="201" t="s">
        <v>12</v>
      </c>
      <c r="C24" s="202"/>
      <c r="D24" s="210"/>
      <c r="E24" s="211"/>
      <c r="F24" s="211"/>
      <c r="G24" s="212"/>
      <c r="H24" s="44"/>
      <c r="I24" s="44"/>
      <c r="K24"/>
      <c r="L24"/>
      <c r="M24"/>
      <c r="N24"/>
      <c r="O24"/>
      <c r="P24"/>
      <c r="Q24"/>
      <c r="R24"/>
      <c r="S24"/>
      <c r="T24"/>
    </row>
    <row r="25" spans="1:20" x14ac:dyDescent="0.3">
      <c r="A25" s="9"/>
      <c r="B25" s="201" t="s">
        <v>13</v>
      </c>
      <c r="C25" s="202"/>
      <c r="D25" s="210"/>
      <c r="E25" s="211"/>
      <c r="F25" s="211"/>
      <c r="G25" s="212"/>
      <c r="H25" s="44"/>
      <c r="I25" s="44"/>
      <c r="K25"/>
      <c r="L25"/>
      <c r="M25"/>
      <c r="N25"/>
      <c r="O25"/>
      <c r="P25"/>
      <c r="Q25"/>
      <c r="R25"/>
      <c r="S25"/>
      <c r="T25"/>
    </row>
    <row r="26" spans="1:20" ht="15" thickBot="1" x14ac:dyDescent="0.35">
      <c r="A26" s="9"/>
      <c r="B26" s="187" t="s">
        <v>14</v>
      </c>
      <c r="C26" s="188"/>
      <c r="D26" s="213"/>
      <c r="E26" s="214"/>
      <c r="F26" s="214"/>
      <c r="G26" s="215"/>
      <c r="H26" s="44"/>
      <c r="I26" s="44"/>
      <c r="K26"/>
      <c r="L26"/>
      <c r="M26"/>
      <c r="N26"/>
      <c r="O26"/>
      <c r="P26"/>
      <c r="Q26"/>
      <c r="R26"/>
      <c r="S26"/>
      <c r="T26"/>
    </row>
    <row r="27" spans="1:20" s="7" customFormat="1" x14ac:dyDescent="0.3">
      <c r="A27" s="9"/>
      <c r="B27" s="9"/>
      <c r="C27" s="9"/>
      <c r="D27" s="9"/>
      <c r="E27" s="9"/>
      <c r="F27" s="9"/>
      <c r="G27" s="9"/>
      <c r="H27" s="31"/>
      <c r="I27" s="31"/>
      <c r="J27" s="109"/>
    </row>
    <row r="28" spans="1:20" s="7" customFormat="1" ht="15" thickBot="1" x14ac:dyDescent="0.35">
      <c r="A28" s="45"/>
      <c r="B28" s="47"/>
      <c r="C28" s="47"/>
      <c r="D28" s="47"/>
      <c r="E28" s="48"/>
      <c r="F28" s="45"/>
      <c r="G28" s="45"/>
      <c r="H28" s="46"/>
      <c r="I28" s="46"/>
      <c r="J28" s="109"/>
    </row>
    <row r="29" spans="1:20" s="7" customFormat="1" ht="16.2" thickBot="1" x14ac:dyDescent="0.35">
      <c r="A29" s="45"/>
      <c r="B29" s="112" t="s">
        <v>25</v>
      </c>
      <c r="C29" s="49"/>
      <c r="D29" s="49"/>
      <c r="E29" s="51"/>
      <c r="F29" s="50"/>
      <c r="G29" s="50"/>
      <c r="H29" s="52"/>
      <c r="I29" s="52"/>
      <c r="J29" s="109"/>
    </row>
    <row r="30" spans="1:20" s="7" customFormat="1" ht="60" customHeight="1" thickBot="1" x14ac:dyDescent="0.35">
      <c r="A30" s="45"/>
      <c r="B30" s="222" t="s">
        <v>63</v>
      </c>
      <c r="C30" s="223"/>
      <c r="D30" s="223"/>
      <c r="E30" s="223"/>
      <c r="F30" s="223"/>
      <c r="G30" s="224"/>
      <c r="H30" s="46"/>
      <c r="I30" s="46"/>
      <c r="J30" s="109"/>
    </row>
    <row r="31" spans="1:20" s="7" customFormat="1" x14ac:dyDescent="0.3">
      <c r="A31" s="48"/>
      <c r="B31" s="48"/>
      <c r="C31" s="48"/>
      <c r="D31" s="48"/>
      <c r="E31" s="48"/>
      <c r="F31" s="45"/>
      <c r="G31" s="45"/>
      <c r="H31" s="46"/>
      <c r="I31" s="46"/>
      <c r="J31" s="109"/>
    </row>
  </sheetData>
  <sheetProtection algorithmName="SHA-512" hashValue="YS+gB7Mo5V7oaKhqoEw9i64O/6iLZlPv+wh7ssZrbgmEieAYukW09r/dEdf1KI2coQ8N1oR1pe2YVtd/w/Js1A==" saltValue="EkMi/vWFchReQD3ktuC4lg==" spinCount="100000" sheet="1" formatColumns="0" formatRows="0" selectLockedCells="1"/>
  <mergeCells count="22">
    <mergeCell ref="A1:G5"/>
    <mergeCell ref="B30:G30"/>
    <mergeCell ref="A6:G6"/>
    <mergeCell ref="A7:G7"/>
    <mergeCell ref="B8:D8"/>
    <mergeCell ref="A20:C20"/>
    <mergeCell ref="A16:C16"/>
    <mergeCell ref="A17:C17"/>
    <mergeCell ref="A18:C18"/>
    <mergeCell ref="B9:D9"/>
    <mergeCell ref="B10:D10"/>
    <mergeCell ref="B11:D11"/>
    <mergeCell ref="B12:D12"/>
    <mergeCell ref="A15:C15"/>
    <mergeCell ref="B23:C23"/>
    <mergeCell ref="D23:G23"/>
    <mergeCell ref="B24:C24"/>
    <mergeCell ref="D24:G24"/>
    <mergeCell ref="B25:C25"/>
    <mergeCell ref="D25:G25"/>
    <mergeCell ref="B26:C26"/>
    <mergeCell ref="D26:G26"/>
  </mergeCells>
  <conditionalFormatting sqref="E11">
    <cfRule type="cellIs" dxfId="7" priority="23" operator="lessThanOrEqual">
      <formula>$I$11</formula>
    </cfRule>
    <cfRule type="cellIs" dxfId="6" priority="24" operator="greaterThan">
      <formula>$I$11</formula>
    </cfRule>
  </conditionalFormatting>
  <conditionalFormatting sqref="E9">
    <cfRule type="cellIs" dxfId="5" priority="26" operator="lessThanOrEqual">
      <formula>$I$9</formula>
    </cfRule>
    <cfRule type="cellIs" dxfId="4" priority="27" operator="greaterThan">
      <formula>$I$9</formula>
    </cfRule>
  </conditionalFormatting>
  <conditionalFormatting sqref="E10">
    <cfRule type="cellIs" dxfId="3" priority="5" operator="lessThanOrEqual">
      <formula>$I$10</formula>
    </cfRule>
    <cfRule type="cellIs" dxfId="2" priority="6" operator="greaterThan">
      <formula>$I$10</formula>
    </cfRule>
  </conditionalFormatting>
  <conditionalFormatting sqref="E12">
    <cfRule type="cellIs" dxfId="1" priority="2" operator="lessThanOrEqual">
      <formula>$I$12</formula>
    </cfRule>
    <cfRule type="cellIs" dxfId="0" priority="3" operator="greaterThan">
      <formula>$I$12</formula>
    </cfRule>
  </conditionalFormatting>
  <pageMargins left="0.7" right="0.7" top="0.75" bottom="0.75" header="0.3" footer="0.3"/>
  <pageSetup scale="46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" id="{76908C16-84E4-47C7-AE30-C1F2E3DF5ED8}">
            <x14:iconSet iconSet="3Symbols" custom="1">
              <x14:cfvo type="percent">
                <xm:f>0</xm:f>
              </x14:cfvo>
              <x14:cfvo type="num">
                <xm:f>$I$9</xm:f>
              </x14:cfvo>
              <x14:cfvo type="num" gte="0">
                <xm:f>$I$9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E9</xm:sqref>
        </x14:conditionalFormatting>
        <x14:conditionalFormatting xmlns:xm="http://schemas.microsoft.com/office/excel/2006/main">
          <x14:cfRule type="iconSet" priority="22" id="{E157CA9D-358F-4DC6-ACF4-1297F158353B}">
            <x14:iconSet iconSet="3Symbols" custom="1">
              <x14:cfvo type="percent">
                <xm:f>0</xm:f>
              </x14:cfvo>
              <x14:cfvo type="num">
                <xm:f>$I$11</xm:f>
              </x14:cfvo>
              <x14:cfvo type="num" gte="0">
                <xm:f>$I$11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E11</xm:sqref>
        </x14:conditionalFormatting>
        <x14:conditionalFormatting xmlns:xm="http://schemas.microsoft.com/office/excel/2006/main">
          <x14:cfRule type="iconSet" priority="4" id="{968119DF-105A-4CF1-BE07-7124FB069789}">
            <x14:iconSet iconSet="3Symbols" custom="1">
              <x14:cfvo type="percent">
                <xm:f>0</xm:f>
              </x14:cfvo>
              <x14:cfvo type="num">
                <xm:f>$I$10</xm:f>
              </x14:cfvo>
              <x14:cfvo type="num" gte="0">
                <xm:f>$I$10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E10</xm:sqref>
        </x14:conditionalFormatting>
        <x14:conditionalFormatting xmlns:xm="http://schemas.microsoft.com/office/excel/2006/main">
          <x14:cfRule type="iconSet" priority="1" id="{E3714D83-E49A-4B55-B7E7-0776CF2BCFA3}">
            <x14:iconSet iconSet="3Symbols" custom="1">
              <x14:cfvo type="percent">
                <xm:f>0</xm:f>
              </x14:cfvo>
              <x14:cfvo type="num">
                <xm:f>$I$12</xm:f>
              </x14:cfvo>
              <x14:cfvo type="num" gte="0">
                <xm:f>$I$12</xm:f>
              </x14:cfvo>
              <x14:cfIcon iconSet="3Symbols" iconId="2"/>
              <x14:cfIcon iconSet="3Symbols" iconId="2"/>
              <x14:cfIcon iconSet="3Symbols" iconId="0"/>
            </x14:iconSet>
          </x14:cfRule>
          <xm:sqref>E12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CE914397DBF64E84808B0F885A931F" ma:contentTypeVersion="13" ma:contentTypeDescription="Crear nuevo documento." ma:contentTypeScope="" ma:versionID="cd85aed9e2b7735b463ad47428be46ff">
  <xsd:schema xmlns:xsd="http://www.w3.org/2001/XMLSchema" xmlns:xs="http://www.w3.org/2001/XMLSchema" xmlns:p="http://schemas.microsoft.com/office/2006/metadata/properties" xmlns:ns3="55f0b56b-534a-471c-a4eb-9a2426c038dd" xmlns:ns4="88b9c26c-7e47-4ed1-81f1-f12b584608c0" targetNamespace="http://schemas.microsoft.com/office/2006/metadata/properties" ma:root="true" ma:fieldsID="de8477f0d262049028e3be8de5053acb" ns3:_="" ns4:_="">
    <xsd:import namespace="55f0b56b-534a-471c-a4eb-9a2426c038dd"/>
    <xsd:import namespace="88b9c26c-7e47-4ed1-81f1-f12b584608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0b56b-534a-471c-a4eb-9a2426c0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9c26c-7e47-4ed1-81f1-f12b584608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F4D5D-AD3E-4139-972C-1FBC9B222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f0b56b-534a-471c-a4eb-9a2426c038dd"/>
    <ds:schemaRef ds:uri="88b9c26c-7e47-4ed1-81f1-f12b58460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39D6CA-E780-4BBE-BEFD-A59B44621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74CC6-DC63-4F57-BC4C-6D5183D96759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88b9c26c-7e47-4ed1-81f1-f12b584608c0"/>
    <ds:schemaRef ds:uri="http://schemas.microsoft.com/office/2006/documentManagement/types"/>
    <ds:schemaRef ds:uri="http://schemas.openxmlformats.org/package/2006/metadata/core-properties"/>
    <ds:schemaRef ds:uri="55f0b56b-534a-471c-a4eb-9a2426c038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CostoServicio</vt:lpstr>
      <vt:lpstr>TotalCostos</vt:lpstr>
      <vt:lpstr>CostoServicio!Área_de_impresión</vt:lpstr>
      <vt:lpstr>TotalCostos!Área_de_impresión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Dahana Gutierrez Luna</dc:creator>
  <cp:lastModifiedBy>Jennifer Dahana Gutierrez Luna</cp:lastModifiedBy>
  <dcterms:created xsi:type="dcterms:W3CDTF">2020-08-31T09:36:39Z</dcterms:created>
  <dcterms:modified xsi:type="dcterms:W3CDTF">2020-10-20T17:46:54Z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0x01010070CE914397DBF64E84808B0F885A931F</vt:lpwstr>
  </property>
</Properties>
</file>