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FDE" lockStructure="1"/>
  <bookViews>
    <workbookView xWindow="45" yWindow="570" windowWidth="20265" windowHeight="7290" tabRatio="941"/>
  </bookViews>
  <sheets>
    <sheet name="EMR " sheetId="17" r:id="rId1"/>
    <sheet name="ProductosServicio - C" sheetId="4" r:id="rId2"/>
    <sheet name="Otros Costos" sheetId="5" r:id="rId3"/>
    <sheet name="TotalCostos" sheetId="7" r:id="rId4"/>
    <sheet name="Anexos Admin" sheetId="6" r:id="rId5"/>
    <sheet name="CalificacionProd" sheetId="8" r:id="rId6"/>
    <sheet name="ProductosContingencia" sheetId="9" r:id="rId7"/>
    <sheet name="Licenciamiento" sheetId="10" r:id="rId8"/>
    <sheet name="TH_ANS" sheetId="11" r:id="rId9"/>
    <sheet name="Experienc" sheetId="12" r:id="rId10"/>
    <sheet name="Talento HUmano" sheetId="13" r:id="rId11"/>
    <sheet name="RTG" sheetId="15" r:id="rId12"/>
  </sheets>
  <calcPr calcId="145621"/>
</workbook>
</file>

<file path=xl/calcChain.xml><?xml version="1.0" encoding="utf-8"?>
<calcChain xmlns="http://schemas.openxmlformats.org/spreadsheetml/2006/main">
  <c r="F16" i="5" l="1"/>
  <c r="F15" i="5"/>
  <c r="F14" i="5"/>
  <c r="I11" i="4" l="1"/>
  <c r="I17" i="4"/>
  <c r="I19" i="4"/>
  <c r="I21" i="4"/>
  <c r="I25" i="4"/>
  <c r="I23" i="4"/>
  <c r="I32" i="4"/>
  <c r="I58" i="4"/>
  <c r="I12" i="4"/>
  <c r="I30" i="4"/>
  <c r="G68" i="8"/>
  <c r="I73" i="4"/>
  <c r="G15" i="8"/>
  <c r="G13" i="8"/>
  <c r="H29" i="4" l="1"/>
  <c r="G10" i="8"/>
  <c r="G9" i="8"/>
  <c r="G8" i="8"/>
  <c r="D82" i="8" l="1"/>
  <c r="D79" i="8"/>
  <c r="D76" i="8"/>
  <c r="D75" i="8" s="1"/>
  <c r="D72" i="8"/>
  <c r="D71" i="8" s="1"/>
  <c r="D69" i="8"/>
  <c r="D62" i="8"/>
  <c r="D59" i="8"/>
  <c r="D55" i="8"/>
  <c r="D52" i="8"/>
  <c r="D38" i="8"/>
  <c r="D34" i="8"/>
  <c r="D29" i="8"/>
  <c r="D27" i="8"/>
  <c r="D6" i="8"/>
  <c r="D117" i="9"/>
  <c r="D114" i="9"/>
  <c r="D113" i="9" s="1"/>
  <c r="D111" i="9"/>
  <c r="D110" i="9" s="1"/>
  <c r="D106" i="9"/>
  <c r="D105" i="9" s="1"/>
  <c r="D103" i="9"/>
  <c r="D91" i="9"/>
  <c r="D90" i="9" s="1"/>
  <c r="D88" i="9"/>
  <c r="D84" i="9"/>
  <c r="D83" i="9" s="1"/>
  <c r="D81" i="9"/>
  <c r="D61" i="9"/>
  <c r="D57" i="9"/>
  <c r="D48" i="9"/>
  <c r="D46" i="9"/>
  <c r="D7" i="9"/>
  <c r="D282" i="17"/>
  <c r="D196" i="17"/>
  <c r="D4" i="17"/>
  <c r="I68" i="4"/>
  <c r="I67" i="4"/>
  <c r="I66" i="4"/>
  <c r="I65" i="4"/>
  <c r="I64" i="4"/>
  <c r="I63" i="4"/>
  <c r="I50" i="4"/>
  <c r="I49" i="4"/>
  <c r="I48" i="4"/>
  <c r="I47" i="4"/>
  <c r="I46" i="4"/>
  <c r="I45" i="4"/>
  <c r="I44" i="4"/>
  <c r="I43" i="4"/>
  <c r="I42" i="4"/>
  <c r="I41" i="4"/>
  <c r="I40" i="4"/>
  <c r="I39" i="4"/>
  <c r="I15" i="4"/>
  <c r="I14" i="4"/>
  <c r="I13" i="4"/>
  <c r="I10" i="4"/>
  <c r="I9" i="4"/>
  <c r="I16" i="4"/>
  <c r="I8" i="4"/>
  <c r="I7" i="4"/>
  <c r="I89" i="4"/>
  <c r="D37" i="8" l="1"/>
  <c r="D78" i="8"/>
  <c r="D74" i="8" s="1"/>
  <c r="D5" i="8"/>
  <c r="D54" i="8"/>
  <c r="D61" i="8"/>
  <c r="H62" i="4"/>
  <c r="D109" i="9"/>
  <c r="D60" i="9"/>
  <c r="D59" i="9" s="1"/>
  <c r="D6" i="9"/>
  <c r="D72" i="4"/>
  <c r="D71" i="4" s="1"/>
  <c r="D36" i="8" l="1"/>
  <c r="H72" i="4"/>
  <c r="H71" i="4" s="1"/>
  <c r="D38" i="4" l="1"/>
  <c r="G50" i="8"/>
  <c r="G49" i="8"/>
  <c r="G48" i="8"/>
  <c r="G47" i="8"/>
  <c r="G46" i="8"/>
  <c r="G45" i="8"/>
  <c r="D460" i="17"/>
  <c r="D442" i="17"/>
  <c r="D429" i="17"/>
  <c r="D428" i="17" s="1"/>
  <c r="D406" i="17"/>
  <c r="D405" i="17"/>
  <c r="D391" i="17"/>
  <c r="D354" i="17"/>
  <c r="D342" i="17"/>
  <c r="D281" i="17"/>
  <c r="D270" i="17"/>
  <c r="D191" i="17"/>
  <c r="D169" i="17"/>
  <c r="D163" i="17"/>
  <c r="D3" i="17" l="1"/>
  <c r="D353" i="17"/>
  <c r="D441" i="17"/>
  <c r="D427" i="17" s="1"/>
  <c r="D195" i="17"/>
  <c r="I51" i="4"/>
  <c r="D194" i="17" l="1"/>
  <c r="G64" i="8"/>
  <c r="G65" i="8"/>
  <c r="G66" i="8"/>
  <c r="G67" i="8"/>
  <c r="G63" i="8"/>
  <c r="D62" i="4"/>
  <c r="I62" i="4" l="1"/>
  <c r="I61" i="4" s="1"/>
  <c r="A60" i="15"/>
  <c r="A61" i="15" s="1"/>
  <c r="A62" i="15" s="1"/>
  <c r="A63" i="15" s="1"/>
  <c r="A64" i="15" s="1"/>
  <c r="A65" i="15" s="1"/>
  <c r="A66" i="15" s="1"/>
  <c r="A67" i="15" s="1"/>
  <c r="A68" i="15" s="1"/>
  <c r="A69" i="15" s="1"/>
  <c r="A70" i="15" s="1"/>
  <c r="A71" i="15" s="1"/>
  <c r="A72" i="15" s="1"/>
  <c r="A73" i="15" s="1"/>
  <c r="A74" i="15" s="1"/>
  <c r="A75" i="15" s="1"/>
  <c r="A76" i="15" s="1"/>
  <c r="A77" i="15" s="1"/>
  <c r="A78" i="15" s="1"/>
  <c r="A79" i="15" s="1"/>
  <c r="A80" i="15" s="1"/>
  <c r="A81" i="15" s="1"/>
  <c r="A82" i="15" s="1"/>
  <c r="A83" i="15" s="1"/>
  <c r="A84" i="15" s="1"/>
  <c r="A85" i="15" s="1"/>
  <c r="A86" i="15" s="1"/>
  <c r="A87" i="15" s="1"/>
  <c r="A88" i="15" s="1"/>
  <c r="A89" i="15" s="1"/>
  <c r="A90" i="15" s="1"/>
  <c r="A91" i="15" s="1"/>
  <c r="A46" i="15" l="1"/>
  <c r="A47" i="15" s="1"/>
  <c r="A48" i="15" s="1"/>
  <c r="A49" i="15" s="1"/>
  <c r="A50" i="15" s="1"/>
  <c r="A51" i="15" s="1"/>
  <c r="A52" i="15" s="1"/>
  <c r="A53" i="15" s="1"/>
  <c r="A54" i="15" s="1"/>
  <c r="A55" i="15" s="1"/>
  <c r="A56" i="15" s="1"/>
  <c r="A57" i="15" s="1"/>
  <c r="A33" i="15"/>
  <c r="A34" i="15" s="1"/>
  <c r="A35" i="15" s="1"/>
  <c r="A36" i="15" s="1"/>
  <c r="A37" i="15" s="1"/>
  <c r="A38" i="15" s="1"/>
  <c r="A39" i="15" s="1"/>
  <c r="A40" i="15" s="1"/>
  <c r="A41" i="15" s="1"/>
  <c r="A42" i="15" s="1"/>
  <c r="A43" i="15" s="1"/>
  <c r="A9" i="15"/>
  <c r="A10" i="15" s="1"/>
  <c r="A11" i="15" s="1"/>
  <c r="A12" i="15" s="1"/>
  <c r="A13" i="15" s="1"/>
  <c r="A14" i="15" s="1"/>
  <c r="A15" i="15" s="1"/>
  <c r="A16" i="15" s="1"/>
  <c r="A17" i="15" s="1"/>
  <c r="A18" i="15" s="1"/>
  <c r="A19" i="15" s="1"/>
  <c r="A20" i="15" s="1"/>
  <c r="A21" i="15" s="1"/>
  <c r="A22" i="15" s="1"/>
  <c r="A23" i="15" s="1"/>
  <c r="A24" i="15" s="1"/>
  <c r="A25" i="15" s="1"/>
  <c r="A26" i="15" s="1"/>
  <c r="A27" i="15" s="1"/>
  <c r="A28" i="15" s="1"/>
  <c r="A29" i="15" s="1"/>
  <c r="A30" i="15" s="1"/>
  <c r="H29" i="12"/>
  <c r="I28" i="12"/>
  <c r="I27" i="12"/>
  <c r="I26" i="12"/>
  <c r="I25" i="12"/>
  <c r="I24" i="12"/>
  <c r="I23" i="12"/>
  <c r="I22" i="12"/>
  <c r="I21" i="12"/>
  <c r="I20" i="12"/>
  <c r="I19" i="12"/>
  <c r="I18" i="12"/>
  <c r="I17" i="12"/>
  <c r="I16" i="12"/>
  <c r="I15" i="12"/>
  <c r="I14" i="12"/>
  <c r="I13" i="12"/>
  <c r="I12" i="12"/>
  <c r="I11" i="12"/>
  <c r="I10" i="12"/>
  <c r="I9" i="12"/>
  <c r="I8" i="12"/>
  <c r="I7" i="12"/>
  <c r="I29" i="12" s="1"/>
  <c r="G42" i="8" l="1"/>
  <c r="G39" i="8"/>
  <c r="G7" i="8"/>
  <c r="G44" i="8" l="1"/>
  <c r="G43" i="8"/>
  <c r="G41" i="8"/>
  <c r="G40" i="8"/>
  <c r="G16" i="8"/>
  <c r="G14" i="8"/>
  <c r="D6" i="4" l="1"/>
  <c r="H38" i="4" l="1"/>
  <c r="D29" i="4"/>
  <c r="H6" i="4" l="1"/>
  <c r="D76" i="4" l="1"/>
  <c r="D75" i="4" s="1"/>
  <c r="D55" i="4"/>
  <c r="D34" i="4"/>
  <c r="I35" i="4"/>
  <c r="H34" i="4" s="1"/>
  <c r="F17" i="5" l="1"/>
  <c r="F13" i="5"/>
  <c r="F12" i="5"/>
  <c r="F11" i="5"/>
  <c r="F10" i="5"/>
  <c r="F9" i="5"/>
  <c r="F8" i="5"/>
  <c r="F7" i="5"/>
  <c r="F6" i="5"/>
  <c r="I88" i="4"/>
  <c r="I87" i="4"/>
  <c r="I86" i="4"/>
  <c r="I85" i="4"/>
  <c r="I83" i="4"/>
  <c r="H82" i="4" s="1"/>
  <c r="D82" i="4"/>
  <c r="I81" i="4"/>
  <c r="I80" i="4"/>
  <c r="D79" i="4"/>
  <c r="I77" i="4"/>
  <c r="H76" i="4" s="1"/>
  <c r="H75" i="4" s="1"/>
  <c r="I70" i="4"/>
  <c r="I69" i="4" s="1"/>
  <c r="D69" i="4"/>
  <c r="D61" i="4" s="1"/>
  <c r="I60" i="4"/>
  <c r="H59" i="4" s="1"/>
  <c r="D59" i="4"/>
  <c r="I57" i="4"/>
  <c r="I56" i="4"/>
  <c r="D52" i="4"/>
  <c r="I28" i="4"/>
  <c r="H27" i="4" s="1"/>
  <c r="H5" i="4" s="1"/>
  <c r="D27" i="4"/>
  <c r="D5" i="4" s="1"/>
  <c r="E18" i="5" l="1"/>
  <c r="H84" i="4"/>
  <c r="F7" i="7" s="1"/>
  <c r="F4" i="7"/>
  <c r="F8" i="7"/>
  <c r="I55" i="4"/>
  <c r="H55" i="4"/>
  <c r="H54" i="4" s="1"/>
  <c r="D78" i="4"/>
  <c r="D74" i="4" s="1"/>
  <c r="E6" i="7" s="1"/>
  <c r="I38" i="4"/>
  <c r="D54" i="4"/>
  <c r="I59" i="4"/>
  <c r="I79" i="4"/>
  <c r="E4" i="7"/>
  <c r="H79" i="4"/>
  <c r="H78" i="4" s="1"/>
  <c r="H69" i="4"/>
  <c r="H61" i="4" s="1"/>
  <c r="I84" i="4"/>
  <c r="D37" i="4"/>
  <c r="I76" i="4"/>
  <c r="I82" i="4"/>
  <c r="I53" i="4"/>
  <c r="D36" i="4" l="1"/>
  <c r="E5" i="7" s="1"/>
  <c r="I54" i="4"/>
  <c r="E19" i="5"/>
  <c r="E20" i="5" s="1"/>
  <c r="E21" i="5" s="1"/>
  <c r="H74" i="4"/>
  <c r="F6" i="7" s="1"/>
  <c r="I78" i="4"/>
  <c r="I75" i="4"/>
  <c r="H52" i="4"/>
  <c r="H37" i="4" s="1"/>
  <c r="H36" i="4" s="1"/>
  <c r="I52" i="4"/>
  <c r="H90" i="4" l="1"/>
  <c r="E22" i="5"/>
  <c r="I74" i="4"/>
  <c r="I72" i="4" s="1"/>
  <c r="I71" i="4" s="1"/>
  <c r="F5" i="7"/>
  <c r="F9" i="7" s="1"/>
  <c r="E24" i="5" l="1"/>
  <c r="E26" i="5"/>
  <c r="F11" i="7"/>
  <c r="F13" i="7" s="1"/>
  <c r="F17" i="7" s="1"/>
  <c r="H91" i="4"/>
  <c r="H92" i="4" s="1"/>
  <c r="H93" i="4" s="1"/>
  <c r="H94" i="4" s="1"/>
  <c r="H96" i="4" l="1"/>
  <c r="H98" i="4"/>
  <c r="F15" i="7"/>
</calcChain>
</file>

<file path=xl/comments1.xml><?xml version="1.0" encoding="utf-8"?>
<comments xmlns="http://schemas.openxmlformats.org/spreadsheetml/2006/main">
  <authors>
    <author>user</author>
    <author>INSTITUTO</author>
  </authors>
  <commentList>
    <comment ref="J4" authorId="0">
      <text>
        <r>
          <rPr>
            <b/>
            <sz val="12"/>
            <color indexed="81"/>
            <rFont val="Tahoma"/>
            <family val="2"/>
          </rPr>
          <t>E=excelente
B=bueno
R=regular
M=malo</t>
        </r>
      </text>
    </comment>
    <comment ref="D5" authorId="1">
      <text>
        <r>
          <rPr>
            <b/>
            <sz val="9"/>
            <color indexed="81"/>
            <rFont val="Tahoma"/>
            <family val="2"/>
          </rPr>
          <t>G= Gobierno
P= Privado</t>
        </r>
        <r>
          <rPr>
            <sz val="9"/>
            <color indexed="81"/>
            <rFont val="Tahoma"/>
            <family val="2"/>
          </rPr>
          <t xml:space="preserve">
</t>
        </r>
      </text>
    </comment>
  </commentList>
</comments>
</file>

<file path=xl/sharedStrings.xml><?xml version="1.0" encoding="utf-8"?>
<sst xmlns="http://schemas.openxmlformats.org/spreadsheetml/2006/main" count="2188" uniqueCount="826">
  <si>
    <t>ITEM</t>
  </si>
  <si>
    <t>EMR-###</t>
  </si>
  <si>
    <t>EQUIPOS Y SERVICIOS</t>
  </si>
  <si>
    <t>CANT</t>
  </si>
  <si>
    <t>1.1.</t>
  </si>
  <si>
    <t>EQUIPOS IMPRESIÓN MODALIDAD OUTSOURCING</t>
  </si>
  <si>
    <t>1.1.1.</t>
  </si>
  <si>
    <t>EMR-111</t>
  </si>
  <si>
    <t>Resolución de impresión &gt;= 1200 dpi</t>
  </si>
  <si>
    <t>Unidad dúplex para impresión a doble cara automática</t>
  </si>
  <si>
    <t>1.1.2.</t>
  </si>
  <si>
    <t>EMR-112</t>
  </si>
  <si>
    <t>Impresión y copiado a doble cara</t>
  </si>
  <si>
    <t>Tamaño de papel carta y oficio</t>
  </si>
  <si>
    <t>Panel de control touch-screen con panel numérico para autenticación de PIN</t>
  </si>
  <si>
    <t>Digitalización Monocromática y Color</t>
  </si>
  <si>
    <t>Sistemas operativos compatibles: Windows XP, Server 2003, Vista, Seven, Unix.</t>
  </si>
  <si>
    <t>Instalación y Capacitación</t>
  </si>
  <si>
    <t>1.1.3.</t>
  </si>
  <si>
    <t>EMR-113</t>
  </si>
  <si>
    <t>Impresión, escaneo y copiado a color</t>
  </si>
  <si>
    <t>1.1.4.</t>
  </si>
  <si>
    <t>EMR-114</t>
  </si>
  <si>
    <t>Resolución de impresión &gt;= 203 dpi</t>
  </si>
  <si>
    <t>Ancho de impresión &gt;= 4.00 pulgadas / 104mm</t>
  </si>
  <si>
    <t>Tecnología: impresión térmica y transferencia térmica</t>
  </si>
  <si>
    <t>Software para imprimir desde SAP</t>
  </si>
  <si>
    <t>1.1.5.</t>
  </si>
  <si>
    <t>EMR-115</t>
  </si>
  <si>
    <t>Resolución de impresión &gt;= 600 dpi</t>
  </si>
  <si>
    <t>Velocidad mínima 600 dpi – 4”-/102 mm/sg</t>
  </si>
  <si>
    <t>1.1.6.</t>
  </si>
  <si>
    <t>EMR-116</t>
  </si>
  <si>
    <t xml:space="preserve">Impresora Portable </t>
  </si>
  <si>
    <t>Velocidad mínima 22 ppm</t>
  </si>
  <si>
    <t>Puertos US 2.0 de alta velocidad</t>
  </si>
  <si>
    <t>1.1.7.</t>
  </si>
  <si>
    <t>EMR-117</t>
  </si>
  <si>
    <t>Impresora matriz de punto - carro angosto</t>
  </si>
  <si>
    <t>Matriz de punto 9-pin, bidireccional, carro angosto</t>
  </si>
  <si>
    <t>Velocidad mínima 225 cps (10cpi-draft)</t>
  </si>
  <si>
    <t>Puertos paralelo,  USB</t>
  </si>
  <si>
    <t>Copias: original + 4 copias.</t>
  </si>
  <si>
    <t>1.1.8.</t>
  </si>
  <si>
    <t>EMR-118</t>
  </si>
  <si>
    <t>Impresora matriz de punto - carro ancho</t>
  </si>
  <si>
    <t>Matriz de punto 9-pin, bidireccional, carro ancho</t>
  </si>
  <si>
    <t>Velocidad mínima 680 cps (12cpi-draft)</t>
  </si>
  <si>
    <t>Copias: original + 6 copias.</t>
  </si>
  <si>
    <t>1.2.</t>
  </si>
  <si>
    <t>EQUIPOS IMPRESIÓN MODALIDAD ADMINISTRADOS</t>
  </si>
  <si>
    <t>1.2.1.</t>
  </si>
  <si>
    <t>EMR-121</t>
  </si>
  <si>
    <t>Impresoras administradas</t>
  </si>
  <si>
    <t>EQUIPOS DE CÓMPUTO</t>
  </si>
  <si>
    <t>2.1.</t>
  </si>
  <si>
    <t>COMPUTADORES DE ESCRITORIO</t>
  </si>
  <si>
    <t>2.1.1.</t>
  </si>
  <si>
    <t>COMPUTADORES ESCRITORIO MODALIDAD OUTSOURCING</t>
  </si>
  <si>
    <t>2.1.1.1.</t>
  </si>
  <si>
    <t>EMR-2111</t>
  </si>
  <si>
    <t>Disco Duro SATA de 500 GB a 7200 rpm</t>
  </si>
  <si>
    <t>Interfaz de red LAN Ethernet Gigabit 10/100/1000 integrada</t>
  </si>
  <si>
    <t>Mouse: óptico – conector USB</t>
  </si>
  <si>
    <t>Antivirus: Agente centinela - Internet security – actualización desde servidor interno (gestor políticas).</t>
  </si>
  <si>
    <t>2.1.1.2.</t>
  </si>
  <si>
    <t>EMR-2112</t>
  </si>
  <si>
    <t>2.1.2.</t>
  </si>
  <si>
    <t>COMPUTADORES ESCRITORIO MODALIDAD ADMINISTRADOS</t>
  </si>
  <si>
    <t>2.1.2.1.</t>
  </si>
  <si>
    <t>EMR-2121</t>
  </si>
  <si>
    <t>Computadores Escritorio Administrados</t>
  </si>
  <si>
    <t>Combo CD/DVD: CD R/W, DVD R</t>
  </si>
  <si>
    <t>Puertos USB</t>
  </si>
  <si>
    <t>Teclado en español</t>
  </si>
  <si>
    <t>Mouse 3 botones</t>
  </si>
  <si>
    <t>2.2.</t>
  </si>
  <si>
    <t>COMPUTADORES PORTÁTILES</t>
  </si>
  <si>
    <t>2.2.1</t>
  </si>
  <si>
    <t>COMPUTADORES PORTÁTILES MODALIDAD OUTSOURCING</t>
  </si>
  <si>
    <t>2.2.1.1.</t>
  </si>
  <si>
    <t>EMR-2211</t>
  </si>
  <si>
    <t>Guaya de seguridad</t>
  </si>
  <si>
    <t>2.2.1.2.</t>
  </si>
  <si>
    <t>EMR-2212</t>
  </si>
  <si>
    <t>2.2.2.</t>
  </si>
  <si>
    <t>COMPUTADORES PORTÁTILES MODALIDAD ADMINISTRADOS</t>
  </si>
  <si>
    <t>2.2.2.1.</t>
  </si>
  <si>
    <t> EMR-2221</t>
  </si>
  <si>
    <t xml:space="preserve">Computadores Portátiles Administrados  </t>
  </si>
  <si>
    <t>Maletín</t>
  </si>
  <si>
    <t>2.3.</t>
  </si>
  <si>
    <t>SERVIDORES</t>
  </si>
  <si>
    <t>2.3.1.</t>
  </si>
  <si>
    <t>SERVIDORES MODALIDAD OUTSOURCING</t>
  </si>
  <si>
    <t>2.3.1.1.</t>
  </si>
  <si>
    <t>EMR-2311</t>
  </si>
  <si>
    <t xml:space="preserve">Servidor de Correo / Dominio </t>
  </si>
  <si>
    <t>Memoria RAM 64Gb</t>
  </si>
  <si>
    <t xml:space="preserve">Disco Duro 12 Tb Raid 5 </t>
  </si>
  <si>
    <t>2.3.1.2.</t>
  </si>
  <si>
    <t>EMR-2312</t>
  </si>
  <si>
    <t>2.3.1.3.</t>
  </si>
  <si>
    <t>EMR-2313</t>
  </si>
  <si>
    <t xml:space="preserve">Servidor de Radios y Autenticación (adm)  </t>
  </si>
  <si>
    <t>2.3.2.</t>
  </si>
  <si>
    <t>SERVIDORES MODALIDAD ADMINISTRADOS</t>
  </si>
  <si>
    <t>2.3.2.1.</t>
  </si>
  <si>
    <t>EMR-2321</t>
  </si>
  <si>
    <t>Servidores Administrados</t>
  </si>
  <si>
    <t>Memoria 1 GB o superior</t>
  </si>
  <si>
    <t>Disco Duro 80 GB o superior</t>
  </si>
  <si>
    <t>Unidad CDROM / DVD</t>
  </si>
  <si>
    <t>Unidad de Almacenamiento Cinta DLT / 4mm</t>
  </si>
  <si>
    <t>Mouse tres botones</t>
  </si>
  <si>
    <t xml:space="preserve">Sistema Operativo Windows NT4 / Windows 2003 server / Linux / Linux </t>
  </si>
  <si>
    <t>EQUIPOS COMUNICACIONES ALÁMBRICAS E INALÁMBRICAS</t>
  </si>
  <si>
    <t>3.1.</t>
  </si>
  <si>
    <t xml:space="preserve">RED ALÁMBRICA </t>
  </si>
  <si>
    <t>3.1.1.</t>
  </si>
  <si>
    <t>RED ALÁMBRICA MODALIDAD ADMINISTRADOS</t>
  </si>
  <si>
    <t>3.1.1.1.</t>
  </si>
  <si>
    <t>EMR-3111</t>
  </si>
  <si>
    <t xml:space="preserve">Switch administrado </t>
  </si>
  <si>
    <t>Módulos de fibra óptica</t>
  </si>
  <si>
    <t>Control de acceso de red IEEE 802.1X ofrece seguridad basada en estándares, combinada con autenticación RADIUS.</t>
  </si>
  <si>
    <t>Protocolo: IEEE 802.Q VLANs, LACP 802.3ad, control de flujo 802.3x full-duplex, STP 802.1D, RSTP 802.1w, Arranque rápido con protección BDPU, filtrado multicast IGMP v1/v2</t>
  </si>
  <si>
    <t>Multi-capa con rutas estáticas, funcionalidad de Capa 3 basada en RIP, OSPF, y PIM-DM y PIM-SM.</t>
  </si>
  <si>
    <t>Routing basado en hardware, ECMP, ARP, interfaces virtuales, routing estático/dinámico, RIPv1/v2, OSPF, transmisión de Capa 3 ASIC, PIM-DM, PIM-SM, snooping IGMP v1/v2, Relay DHCP</t>
  </si>
  <si>
    <t>3.2.</t>
  </si>
  <si>
    <t xml:space="preserve">RED INALÁMBRICA </t>
  </si>
  <si>
    <t>3.2.1.</t>
  </si>
  <si>
    <t>RED INALÁMBRICA MODALIDAD OUTSOURCING</t>
  </si>
  <si>
    <t>3.2.1.1.</t>
  </si>
  <si>
    <t>EMR-3211</t>
  </si>
  <si>
    <t>Access Point con Power Injector</t>
  </si>
  <si>
    <t>3.2.1.2.</t>
  </si>
  <si>
    <t>EMR-3212</t>
  </si>
  <si>
    <t>Lectores de código de barras inalámbricos</t>
  </si>
  <si>
    <t>Lector de Código de Barras Bidimensional inalámbrico</t>
  </si>
  <si>
    <t>150 o mayor escaneo por segundo</t>
  </si>
  <si>
    <t>Alcance &gt;= a 10 metros</t>
  </si>
  <si>
    <t>3.2.2.</t>
  </si>
  <si>
    <t>RED INALÁMBRICA MODALIDAD ADMINISTRADOS</t>
  </si>
  <si>
    <t>3.2.2.1.</t>
  </si>
  <si>
    <t>EMR-3221</t>
  </si>
  <si>
    <t>Access Point con Power Injector - Administrados</t>
  </si>
  <si>
    <t xml:space="preserve">Especificaciones Mínimas Requeridas </t>
  </si>
  <si>
    <t xml:space="preserve">DESCRIPCIÓN </t>
  </si>
  <si>
    <t>MARCAS EQUIPOS OFERTADOS</t>
  </si>
  <si>
    <t>EMR-##</t>
  </si>
  <si>
    <t xml:space="preserve">Valor unitario </t>
  </si>
  <si>
    <t>Valor Total Mes</t>
  </si>
  <si>
    <t xml:space="preserve"> </t>
  </si>
  <si>
    <t>SERVICIOS</t>
  </si>
  <si>
    <t>4.1</t>
  </si>
  <si>
    <t>4.2</t>
  </si>
  <si>
    <t>4.3.</t>
  </si>
  <si>
    <t>4.4.</t>
  </si>
  <si>
    <t>SUBTOTAL</t>
  </si>
  <si>
    <t>IVA</t>
  </si>
  <si>
    <t>SUBTOTAL + IVA</t>
  </si>
  <si>
    <t>DESCUENTO</t>
  </si>
  <si>
    <t>ESPECIFICACIONES OFERTADAS</t>
  </si>
  <si>
    <t>MARCA Y REFERENCIA</t>
  </si>
  <si>
    <t>CARACTERÍSTICAS TÉCNICAS 
QUE SE OFERTAN</t>
  </si>
  <si>
    <t>NÚMERO FOLIO</t>
  </si>
  <si>
    <t>Registre la marca y la referencia exacta que se oferta</t>
  </si>
  <si>
    <t>Confirme características ofertadas en cada línea</t>
  </si>
  <si>
    <t>Registre#folio donde se encuentra el folleto del fabricante de la referencia que se oferta</t>
  </si>
  <si>
    <t>Panel de control touch-screen con autenticación de PIN</t>
  </si>
  <si>
    <t>Una (1) bandeja alimentadora de papel 100 hojas multipropósito</t>
  </si>
  <si>
    <t>Dos (2) bandejas alimentadoras de papel 500 hojas (carta/oficio)</t>
  </si>
  <si>
    <t>Escaneo doble cara. Opción correo electrónico. Resolución: 600x600</t>
  </si>
  <si>
    <t>Formatos de digitalización requeridos PDF, JPEG, TIFF, MTIFF, XPS, PDF/A, RTF</t>
  </si>
  <si>
    <t>Procesador &gt;= 800 MHz</t>
  </si>
  <si>
    <t>Puertos USB 2.0 de alta velocidad, puerto de red  Gigabit Ethernet 10/100/1000</t>
  </si>
  <si>
    <t>Administración de identidad, autenticación LDAP, PIN Usuarios, soluciones avanzadas de autenticación</t>
  </si>
  <si>
    <t>Instalación, integración con SAP y capacitación</t>
  </si>
  <si>
    <t>Escaneo doble cara. Opción correo electrónico. Resolución óptica: hasta 300x300 dpi color y monocromática</t>
  </si>
  <si>
    <t>Resolución de impresión &gt;= 600x600 ppp color óptima.</t>
  </si>
  <si>
    <t>Instalación, integración SAP y capacitación</t>
  </si>
  <si>
    <t>Una (1) bandeja de papel 100 hojas multipropósito</t>
  </si>
  <si>
    <t>Puertos USB 2.0 de alta velocidad, puerto de red Gigabit Ethernet 10/100/1000</t>
  </si>
  <si>
    <t>Impresoras Térmicas - Tipo 1</t>
  </si>
  <si>
    <t>Memoria estándar 4MB flash; 8 MB SDRAM</t>
  </si>
  <si>
    <t xml:space="preserve">Tarjeta de Red y Conectividad serial RS-232 y USB. </t>
  </si>
  <si>
    <t>Instalación y capacitación</t>
  </si>
  <si>
    <t>Tarjeta de Red y Conectividad serial RS-232 y USB</t>
  </si>
  <si>
    <t>Ocho (8) impresoras láser</t>
  </si>
  <si>
    <t>Cuatro (4) impresoras térmicas</t>
  </si>
  <si>
    <t>1.3.</t>
  </si>
  <si>
    <t>EQUIPOS ESCANEO MODALIDAD OUTSOURCING</t>
  </si>
  <si>
    <t>Escáner de alimentación de hojas a doble cara</t>
  </si>
  <si>
    <t>Resolución óptica de escaneo hasta 600 pixeles por pulgada</t>
  </si>
  <si>
    <t>Memoria mínima 256 MB</t>
  </si>
  <si>
    <t>Capacidad alimentador automático 50 hojas</t>
  </si>
  <si>
    <t>Opción de digitalización a dos caras</t>
  </si>
  <si>
    <t>Velocidad alimentador automático 25 ppm</t>
  </si>
  <si>
    <t>Conector USB</t>
  </si>
  <si>
    <t>1 Bandeja de entrada de documentos</t>
  </si>
  <si>
    <t>1 Bandeja de salida de documentos</t>
  </si>
  <si>
    <t>Escáner plano digitalización doble cara</t>
  </si>
  <si>
    <t>Velocidad alimentador automático 50 ppm</t>
  </si>
  <si>
    <t xml:space="preserve">Unidades ópticas Unidad SATA: DVD±R/RW SuperMulti </t>
  </si>
  <si>
    <t xml:space="preserve">Disco Duro SATA de Un 1 TB </t>
  </si>
  <si>
    <t>Teclado alámbrico: Teclado estándar es español – conector USB</t>
  </si>
  <si>
    <t>Mouse alámbrico: óptico – conector USB</t>
  </si>
  <si>
    <t>Tecnología inalámbrica Intel® 802.11 a/b/g/n</t>
  </si>
  <si>
    <t>Computadores Portátiles Nuevos - Tipo 1</t>
  </si>
  <si>
    <t>Memoria 8 GB DDR3</t>
  </si>
  <si>
    <t>Batería: Batería de ion de litio (Li-Ion) de 6 celdas</t>
  </si>
  <si>
    <t>Computadores Portátiles Nuevos - Tipo 2</t>
  </si>
  <si>
    <t>Memoria 8 GB</t>
  </si>
  <si>
    <t>Disco Duro SATA  6 Gb/s 256 GB  Solid State.</t>
  </si>
  <si>
    <t xml:space="preserve">Tecnología inalámbrica Intel® 802.11 a/b/g/n </t>
  </si>
  <si>
    <t>Tarjeta de gráficos integrada</t>
  </si>
  <si>
    <t>Mouse: óptico – inalámbrico.</t>
  </si>
  <si>
    <t>Servidor de Correo / Dominio /Directorio activo</t>
  </si>
  <si>
    <t xml:space="preserve">Disco Duro 24 Tb Raid 5 </t>
  </si>
  <si>
    <t>Memoria RAM 32Gb</t>
  </si>
  <si>
    <t>Servidor de Radius / Consola Antivirus</t>
  </si>
  <si>
    <t>Memoria RAM 16Gb</t>
  </si>
  <si>
    <t>2.3.1.4.</t>
  </si>
  <si>
    <t>EMR-2314</t>
  </si>
  <si>
    <t>2.3.1.5.</t>
  </si>
  <si>
    <t>EMR-2315</t>
  </si>
  <si>
    <t>Servidor de Impresión</t>
  </si>
  <si>
    <t xml:space="preserve">Antivirus </t>
  </si>
  <si>
    <t>Puerto RJ-45 10/100/1000 con detección automática</t>
  </si>
  <si>
    <t>Seguridad WIFI, WPA, WPA2, WEP</t>
  </si>
  <si>
    <t>Opciones QoS, encriptado, seguridad individual, autenticación Radius.</t>
  </si>
  <si>
    <t>Instalación e integración</t>
  </si>
  <si>
    <t>Vr. Unitario</t>
  </si>
  <si>
    <t xml:space="preserve">Valor Total  </t>
  </si>
  <si>
    <t>Pesos Colombianos, sin centavos</t>
  </si>
  <si>
    <t>EQUIPOS DE IMPRESIÓN Y ESCANEO</t>
  </si>
  <si>
    <t>Registrar referencia</t>
  </si>
  <si>
    <t>Ver Anexo Administrados</t>
  </si>
  <si>
    <t>EMR-41</t>
  </si>
  <si>
    <t>Mantenimiento Preventivo        (mensual)</t>
  </si>
  <si>
    <t>EMR-42</t>
  </si>
  <si>
    <t>Mantenimiento Correctivo, suministros y repuestos (mensual)</t>
  </si>
  <si>
    <t>EMR-43</t>
  </si>
  <si>
    <t>Mesa de Ayuda                        (mensual)</t>
  </si>
  <si>
    <t>EMR-44</t>
  </si>
  <si>
    <t>Administración Infraestructura en Outsouricng (mensua)</t>
  </si>
  <si>
    <t>TOTAL OFERTA MENSUAL</t>
  </si>
  <si>
    <t>OTROS COSTOS</t>
  </si>
  <si>
    <t>REF.</t>
  </si>
  <si>
    <t>DESCRIPCIÓN</t>
  </si>
  <si>
    <t xml:space="preserve">Cant </t>
  </si>
  <si>
    <t>Papel tamaño Carta (resma)
Consumo promedio mes</t>
  </si>
  <si>
    <t>Papel tamaño Oficio (resma)
Consumo promedio</t>
  </si>
  <si>
    <t>Instalación puntos de red (cat 6) certificados</t>
  </si>
  <si>
    <t>EQUIPOS ADMINISTRADOS</t>
  </si>
  <si>
    <t>TIPO</t>
  </si>
  <si>
    <t>Marca</t>
  </si>
  <si>
    <t>Cantidad</t>
  </si>
  <si>
    <t>Computador Escritorio</t>
  </si>
  <si>
    <t>DELL</t>
  </si>
  <si>
    <t>HP</t>
  </si>
  <si>
    <t>IBM</t>
  </si>
  <si>
    <t>LENOVO</t>
  </si>
  <si>
    <t>Computador Portátil</t>
  </si>
  <si>
    <t>TOSHIBA</t>
  </si>
  <si>
    <t>ASUS</t>
  </si>
  <si>
    <t>MAC</t>
  </si>
  <si>
    <t>Servidor rango medio</t>
  </si>
  <si>
    <t>SURE</t>
  </si>
  <si>
    <t>SUPERMICRO</t>
  </si>
  <si>
    <t>Impresora Láser</t>
  </si>
  <si>
    <t>LEXMARK</t>
  </si>
  <si>
    <t>RICOCH</t>
  </si>
  <si>
    <t>Impresora Térmica</t>
  </si>
  <si>
    <t>ZEBRA</t>
  </si>
  <si>
    <t>Impresora Inyección</t>
  </si>
  <si>
    <t>EPSON</t>
  </si>
  <si>
    <t>Impresora Impacto</t>
  </si>
  <si>
    <t>Access Point</t>
  </si>
  <si>
    <t>Una (1) bandeja alimentadoras de papel de papel 250 hojas</t>
  </si>
  <si>
    <t>Una (1) bandeja alimentadora de papel 500 hojas (carta/oficio)</t>
  </si>
  <si>
    <t>Velocidad del procesador &gt;= 500 MHz</t>
  </si>
  <si>
    <t xml:space="preserve">Resolución de impresión &gt;= 1200 x 1200 dpi  </t>
  </si>
  <si>
    <t xml:space="preserve">Velocidad de impresión &gt;= 30ppm, carta color </t>
  </si>
  <si>
    <t xml:space="preserve">Volumen de páginas mensuales recomendado de 6.000 </t>
  </si>
  <si>
    <t>Volumen de páginas mensuales recomendado de 6.000</t>
  </si>
  <si>
    <t xml:space="preserve">Resolución de impresión &gt;= 1200 x 1200 dpi </t>
  </si>
  <si>
    <t>Impresoras Multifuncional Color  - 30ppm</t>
  </si>
  <si>
    <t>1.1.9.</t>
  </si>
  <si>
    <t>EMR-119</t>
  </si>
  <si>
    <t>1.1.10.</t>
  </si>
  <si>
    <t>EMR-120</t>
  </si>
  <si>
    <t>Impresoras Color  - 30ppm</t>
  </si>
  <si>
    <t>Garantía durante la duracion del contrato</t>
  </si>
  <si>
    <t>Garantía del fabricante durante la duracion del contrato.</t>
  </si>
  <si>
    <t xml:space="preserve">Volumen de páginas mensuales recomendado de 5.000 </t>
  </si>
  <si>
    <t>Impresoras B/N  - 30ppm</t>
  </si>
  <si>
    <t>Velocidad de impresión &gt;= 30ppm, carta B/N</t>
  </si>
  <si>
    <t xml:space="preserve">Impresoras Térmicas - Tipo 2 </t>
  </si>
  <si>
    <t xml:space="preserve">Memoria 16MB SDRAM </t>
  </si>
  <si>
    <t>Cortador con bandeja (Cutter: Front-mount guillotine cutter and catch tray)</t>
  </si>
  <si>
    <t>Seis (6) impresoras de impacto</t>
  </si>
  <si>
    <t>tres (3) impresoras de inyección</t>
  </si>
  <si>
    <t>1.3.1.</t>
  </si>
  <si>
    <t>EMR-131</t>
  </si>
  <si>
    <t>1.3.2.</t>
  </si>
  <si>
    <t>EMR-132</t>
  </si>
  <si>
    <t>EQUIPOS ESCANEO MODALIDAD ADMINISTRADOS</t>
  </si>
  <si>
    <t>Escáners administrados</t>
  </si>
  <si>
    <t>tres (3) Escáners de alimentación de hojas</t>
  </si>
  <si>
    <t>Procesador Intel® Core™ i5 (Segunda generación) de 64 bits superior o equivalente.</t>
  </si>
  <si>
    <t xml:space="preserve">Software compresión/descompresión de archivos. </t>
  </si>
  <si>
    <t xml:space="preserve">Software grabador: herramienta grabación CD y DVD. </t>
  </si>
  <si>
    <t>1.4.</t>
  </si>
  <si>
    <t>1.4.1.</t>
  </si>
  <si>
    <t>EMR-141</t>
  </si>
  <si>
    <t xml:space="preserve">Tecnología inalámbrica 802.11 a/b/g/n. WLAN. </t>
  </si>
  <si>
    <t xml:space="preserve">Computador Escritorio  Tipo 1 </t>
  </si>
  <si>
    <t>Software compresión/descompresión de archivos.</t>
  </si>
  <si>
    <t>Procesador Intel® Core™ i5 (cuarta generación) de 64 bits superior o equivalente.</t>
  </si>
  <si>
    <t>Batería de ion de litio (Li-Ion) de 4 celdas</t>
  </si>
  <si>
    <t>Procesador Intel® Core™ i5 (cuarta generación)  de 64 bits superior o equivalente.</t>
  </si>
  <si>
    <t>Computadores Portátiles Nuevos - Tipo 3 - Tipo Ultrabook</t>
  </si>
  <si>
    <t>2.2.1.3.</t>
  </si>
  <si>
    <t>EMR-2213</t>
  </si>
  <si>
    <t>Procesador Pentium IV, 3.0 GHz o Superior</t>
  </si>
  <si>
    <t>Memoria 512 MB o Superior</t>
  </si>
  <si>
    <t>Disco Duro 80 GB o Superior</t>
  </si>
  <si>
    <t>Tarjeta de Red Ethernet 10/100 o Superior</t>
  </si>
  <si>
    <t>Monitor 14” o Superior</t>
  </si>
  <si>
    <t>Procesador Pentium IV, superior a 2.0 GHz o Superior</t>
  </si>
  <si>
    <t>Disco Duro 40 GB o Superior</t>
  </si>
  <si>
    <t>Monitor panel 14” o Superior</t>
  </si>
  <si>
    <t>Guaya de seguridad que permite asegurar el portátil (Suministrar por parte del contratista)</t>
  </si>
  <si>
    <t>Interfaz de red LAN Ethernet Gigabit 10/100/1000 integrada, Suministrar segunda tarjeta de red en los casos que se requiera</t>
  </si>
  <si>
    <t>Tarjeta de Red Ethernet 10/100 o Superior, Suministrar por parte del contratista segunda tarjeta de red en los casos que se requiera</t>
  </si>
  <si>
    <t>Intel® Xeon®  4 cores  o superior o equivalente</t>
  </si>
  <si>
    <t>Dos procesadores de 4 núcleos</t>
  </si>
  <si>
    <t>Un procesador Xeon de 4 núcleos</t>
  </si>
  <si>
    <t>Disco Duro 1 Tb Raid 1</t>
  </si>
  <si>
    <t>Disco Duro 2 Tb Raid 1</t>
  </si>
  <si>
    <t>Procesador Xeon o superior</t>
  </si>
  <si>
    <t>Tarjetas de Red Ethernet 10/100/1000 o superior</t>
  </si>
  <si>
    <t>Monitor panel plano 14” o superior</t>
  </si>
  <si>
    <t>Servidor Mesa de Ayuda y/o WSUS</t>
  </si>
  <si>
    <t>Switch capa 2 y 3 de 24 / 48 puertos 10/100/1000  (44 puertos 10/100/1000 y 4 puertos Gigabit), respectivamente o superior</t>
  </si>
  <si>
    <t>4 puertos dual Gigabit - ranura módulo de expansión a 1/10Gbps o superior</t>
  </si>
  <si>
    <t>Capacidad de switching de hasta 232,0 Gbps, velocidad de transmisión de hasta 172,6 Mpps o superior</t>
  </si>
  <si>
    <t>Dimensiones: Altura: 43,6 mm; anchura: 440 mm, fondo: 450 mm (para Rack) o superior</t>
  </si>
  <si>
    <t>Servidor Web /DHCP/DNS/VLANS/UTM</t>
  </si>
  <si>
    <t>Velocidad 300 Mbps</t>
  </si>
  <si>
    <t>Access Point 802.11 a/b/g/n</t>
  </si>
  <si>
    <t>Seguridad WIFI, WPA, WEP, WPA2</t>
  </si>
  <si>
    <t>Conexión de la base teclado y/o USB</t>
  </si>
  <si>
    <t>Nuevo</t>
  </si>
  <si>
    <t>Usado</t>
  </si>
  <si>
    <t>Tipo</t>
  </si>
  <si>
    <t>Tinta</t>
  </si>
  <si>
    <t>Tipo / Formato</t>
  </si>
  <si>
    <t>All in One</t>
  </si>
  <si>
    <t>Torre</t>
  </si>
  <si>
    <t>Small</t>
  </si>
  <si>
    <t xml:space="preserve">Volumen de páginas mensuales recomendado de 18.000 </t>
  </si>
  <si>
    <t>Velocidad de impresión normal &gt;= 37ppm carta</t>
  </si>
  <si>
    <t>1.1.11.</t>
  </si>
  <si>
    <t>EMR-122</t>
  </si>
  <si>
    <t>COSTOS MENSUALES 
Contrato</t>
  </si>
  <si>
    <t>TOTAL UN (1) MES - CONTRATO A 31 Meses</t>
  </si>
  <si>
    <t>TOTAL 1 AÑO - CONTRATO A 31 Meses</t>
  </si>
  <si>
    <t>TOTAL CONTRATO A 31 Meses</t>
  </si>
  <si>
    <t xml:space="preserve">RESUMEN COSTOS </t>
  </si>
  <si>
    <t>Software grabador: herramienta grabación CD y DVD.</t>
  </si>
  <si>
    <t>Pantalla antirreflejo de alta definición 14" diagonal, 1366 x 768</t>
  </si>
  <si>
    <t>Impresión por hoja B/N</t>
  </si>
  <si>
    <t>Impresión por hoja Color</t>
  </si>
  <si>
    <t>Valor Puntaje</t>
  </si>
  <si>
    <t>OFERENTE</t>
  </si>
  <si>
    <t>TALENTO HUMANO</t>
  </si>
  <si>
    <t>COORDINADOR SERVICIO OUTSOURCING EN SITIO</t>
  </si>
  <si>
    <t>INGENIERO ADMINISTRADOR PRINCIPAL REDES DE DATOS</t>
  </si>
  <si>
    <t>INGENIERO ADMINISTRADOR PLATAFORMAS WINDOWS SERVER</t>
  </si>
  <si>
    <t>INGENIERO ADMINISTRADOR PLATAFORMAS LINUX</t>
  </si>
  <si>
    <t>TECNÓLO EN REDES DE DATOS</t>
  </si>
  <si>
    <t>TÉCNICOS Y/O TECNOLÓGOS SOPORTE TI</t>
  </si>
  <si>
    <t>OPERADORAS TELEFÓNICAS DE MESA DE AYUDA.</t>
  </si>
  <si>
    <t>Costo de Referencia para ANS</t>
  </si>
  <si>
    <t>Sistema Operativo: Windows 7 profesional original 64 bits en español</t>
  </si>
  <si>
    <t>Webcam y micrófono: 2MP (mínimo)</t>
  </si>
  <si>
    <t xml:space="preserve">Audio: jacks micrófono y audífonos. Parlantes </t>
  </si>
  <si>
    <t xml:space="preserve">Fuente de poder: Adaptador de CA </t>
  </si>
  <si>
    <t>Software de Administración suministrado por el contratista: 3Com Network Supervisor  y/o 3Com Network Director  y/o 3Com Enterprise Management Suite y/o Software de administracion de HP.  U otro que cumpla con la funcionalidad</t>
  </si>
  <si>
    <t>EXPERIENCIA DEL PROPONENTE</t>
  </si>
  <si>
    <t>OBJETO</t>
  </si>
  <si>
    <t>ENTIDAD CONTRATANTE</t>
  </si>
  <si>
    <t>SECTOR ENTIDAD CONTRATANTE</t>
  </si>
  <si>
    <t>PLAZO EJECUCIÓN EN MESES</t>
  </si>
  <si>
    <t xml:space="preserve">FECHA DE INICIACIÓN </t>
  </si>
  <si>
    <t xml:space="preserve">FECHA DE TERMINACIÓN </t>
  </si>
  <si>
    <t>VALOR EN PESOS</t>
  </si>
  <si>
    <t>SMMLV</t>
  </si>
  <si>
    <t>NIVEL SATISFACCIÓN</t>
  </si>
  <si>
    <t>(G, P)</t>
  </si>
  <si>
    <t>día/mes/año</t>
  </si>
  <si>
    <t>(E, B, R, M)</t>
  </si>
  <si>
    <t>TOTALES</t>
  </si>
  <si>
    <t>COMPAÑÍA PROPONENTE:</t>
  </si>
  <si>
    <t>DIRECCIÓN:</t>
  </si>
  <si>
    <t>TELÉFONO:</t>
  </si>
  <si>
    <t>CORREO ELECTRÓNICO:</t>
  </si>
  <si>
    <t>EVALUACIÓN REQUISITOS EXIGIBLES</t>
  </si>
  <si>
    <t>Perfil</t>
  </si>
  <si>
    <t>Experiencia</t>
  </si>
  <si>
    <t>Tiempo experiencia a certificar</t>
  </si>
  <si>
    <t>Dedicación
tiempo proyecto</t>
  </si>
  <si>
    <t>&gt;=5 y &lt; 6 años</t>
  </si>
  <si>
    <t>&gt;=6 y &lt; 7 años</t>
  </si>
  <si>
    <t>&gt;=7 y &lt;8 años</t>
  </si>
  <si>
    <t>&gt;=8 y &lt;9 años</t>
  </si>
  <si>
    <t>&gt;=9 y &lt;10 años</t>
  </si>
  <si>
    <t xml:space="preserve">&gt;=10 años </t>
  </si>
  <si>
    <t>Folio</t>
  </si>
  <si>
    <t>PERFIL REQUERIDO</t>
  </si>
  <si>
    <t>EXPERIENCIA PROFESIONAL</t>
  </si>
  <si>
    <t>en oferta</t>
  </si>
  <si>
    <t>Registrar #folio hoja de vida</t>
  </si>
  <si>
    <t>Cinco (5) o más años, en empresas con más de 600 usuarios.</t>
  </si>
  <si>
    <t>Completo
en sitio</t>
  </si>
  <si>
    <t>No aplica</t>
  </si>
  <si>
    <t>(a) Experiencia certificada como técnico y/o tecnólogo en soporte TI.</t>
  </si>
  <si>
    <t>TOTAL PUNTOS  POR TALENTO HUMANO</t>
  </si>
  <si>
    <t>CALIFICACIÓN FUNCIONAL</t>
  </si>
  <si>
    <t xml:space="preserve">ITEM </t>
  </si>
  <si>
    <t>SERVICIO DE OUTSOURCING TI</t>
  </si>
  <si>
    <t>CUMPLE</t>
  </si>
  <si>
    <t>NO CUMPLE</t>
  </si>
  <si>
    <t>REQUISITOS TÉCNICOS GENERALES</t>
  </si>
  <si>
    <t>EMR-11</t>
  </si>
  <si>
    <t>INFRAESTRUCTURA Y ADMINISTRACIÓN DE REDES</t>
  </si>
  <si>
    <t>Los siguientes son requerimientos exigibles</t>
  </si>
  <si>
    <t>Especificaciones exigibles</t>
  </si>
  <si>
    <t>Garantizar actualización permanente de la documentación técnica de la topología de la red de área local del INC.</t>
  </si>
  <si>
    <t>registre # folios en la oferta que explican este contenido</t>
  </si>
  <si>
    <t>Garantizar actualización permanente de la documentación técnica de la totalidad de centros de cableado, incluyendo ubicación física de servicios que integra, seguridad, protección eléctrica, tipo de cable y registro fotográfico.</t>
  </si>
  <si>
    <t>Garantizar actualización permanente de la documentación técnica sobre diagramas de conectividad a nivel de switches.</t>
  </si>
  <si>
    <t>Garantizar actualización permanente de la documentación de configuración de switches actuales: puertos activos, asignación de puertos, asignación de VLANs por puerto, programación por cada VLAN, puertos disponibles.</t>
  </si>
  <si>
    <t>Garantizar actualización permanente de la documentación técnica sobre diagramas de conectividad a nivel de fibras ópticas actuales.</t>
  </si>
  <si>
    <t>Garantizar actualización permanente de la documentación técnica sobre diagramas de interconexión entre VLANs (Virtual Local Area Networks).</t>
  </si>
  <si>
    <t>Garantizar actualización permanente de la documentación equipos por VLANs.</t>
  </si>
  <si>
    <t>Garantizar actualización permanente del mapa de asignación de IPs por VLANs.</t>
  </si>
  <si>
    <t>Garantizar el mantenimiento permanente sobre la numeración y etiquetado de switches y puertos en la red actual.</t>
  </si>
  <si>
    <t>Garantizar actualización permanente de la documentación core switch: debe incluir como mínimo detalles a nivel de puertos activos, asignación de puertos, VLANs programadas, rutas IP, asignación de VLANs por puerto y programación por cada VLAN actual.</t>
  </si>
  <si>
    <t>Garantizar actualización permanente de la documentación Backbone.</t>
  </si>
  <si>
    <t>Garantizar actualización permanente de la documentación switches de borde.</t>
  </si>
  <si>
    <t>Garantizar actualización permanente del inventario de todos los dispositivos en la red  identificando IP y MAC address.</t>
  </si>
  <si>
    <t>Garantizar actualización permanente de la documentación del sistema de gestión: debe indicar qué se monitorea  (equipos de red, anchos de banda, servidores, consolas, servicios), qué se gestiona de forma centralizada y qué herramientas apoyan esta labor.</t>
  </si>
  <si>
    <t>Garantizar actualización permanente de la documentación de las pruebas que se realicen para verificar el rendimiento y utilización de la red de área local.</t>
  </si>
  <si>
    <t>Garantizar actualización permanente del análisis de riesgos y vulnerabilidades en la red de área local actual.</t>
  </si>
  <si>
    <t>Garantizar actualización permanente de la documentación de orígenes de ineficiencias y/o fallos a nivel físico.</t>
  </si>
  <si>
    <t>Garantizar actualización permanente de la documentación de orígenes de ineficiencias y/o fallos a nivel lógico.</t>
  </si>
  <si>
    <t>Garantizar la instalación de ciento veinte (120) puntos de red sencillos, categoría 6 como mínimo, conforme a la demana por cada año del contrato, acumulables.</t>
  </si>
  <si>
    <t>Garantizar  el 100% de las actividades técnicas necesarias para garantizar el correcto funcionamiento de la red de datos a nivel físico y lógico, lo anterior incluye mantenimiento preventivo y correctivo a los centros de cableado, equipos activos, enlaces de fibra, cobre y la certificación de puntos y enlaces en caso de ser necesario.</t>
  </si>
  <si>
    <t>Garantizar la documentación de la totalidad de los puntos de red y fibras tendidas, junto con el inventario de los mismos (planos y ducterías).</t>
  </si>
  <si>
    <t>Garantizar gestión de seguridad informática apoyado un  UTM (Unified Threat Management),  y con personal entrenado para  e implementación de políticas de seguridad necesarias para la segura y óptima operación en la Institución.</t>
  </si>
  <si>
    <t>Garantizar que el personal designado para la administración de seguridad informática se encuentra entrenado y con al experiencia.</t>
  </si>
  <si>
    <t>EMR-12</t>
  </si>
  <si>
    <t>INFRAESTRUCTURA DE SOPORTE Y USUARIO FINAL</t>
  </si>
  <si>
    <t>Garantizar que los equipos ofertados cumplen con la totalidad de especificaciones mínimas requeridas (EMR) exigidas por el INC.</t>
  </si>
  <si>
    <t>Garantizar la adquisición a todo costo y riesgo,  de una póliza de seguros que ampare los equipos contra daño fisico, hurto parcial o total, dentro o fuera de las instalaciones del Instituto</t>
  </si>
  <si>
    <t>Garantizar que los equipos ofertados responden a las necesidades y requerimientos del Instituto, especialmente los exigidos por el sistema de información SAP R/3, ISH, ISH-MED, HCM, xRPM-PS-GM-BW y herramientas de oficina para los puestos de trabajo de usuario final, que garanticen óptimas condiciones de trabajo, sin interrupciones en la prestación del servicio por cualquier incidente generado por la no compatibilidad del hardware/software frente a los requerimientos del Instituto.</t>
  </si>
  <si>
    <r>
      <t xml:space="preserve">Garantizar que los equipos </t>
    </r>
    <r>
      <rPr>
        <sz val="8"/>
        <rFont val="Verdana"/>
        <family val="2"/>
      </rPr>
      <t xml:space="preserve"> corresponden </t>
    </r>
    <r>
      <rPr>
        <sz val="8"/>
        <rFont val="Verdana"/>
        <family val="2"/>
      </rPr>
      <t xml:space="preserve"> a marcas de fabricantes reconocidos y posicionados en el mercado. </t>
    </r>
    <r>
      <rPr>
        <sz val="8"/>
        <rFont val="Verdana"/>
        <family val="2"/>
      </rPr>
      <t xml:space="preserve">Adicionalmente, garantizar que quien oferta está en la capacidad de administrar y conservar la infraestructura tecnológica con la que cuenta el Instituto Nacional de Cancerología. </t>
    </r>
  </si>
  <si>
    <t>Garantizar que instalará la totalidad de la infraestructura,  puesta en operación (migrando la información de los equipos salientes a los equipos nuevos), y se  tendrá el control total de la operación al finalizar el perido de empalme.</t>
  </si>
  <si>
    <t xml:space="preserve">Garantizar el balanceo de cargas de impresión de acuerdo con los estudios de los procesos, volúmenes y costos de impresión, evaluando el desempeño de los equipos frente a los volúmenes reales medidos. </t>
  </si>
  <si>
    <t>Garantizar mecanismos de seguridad que protejan los equipos de cómputo e impresión, que impidan el retiro de partes por personal no autorizado en las áreas donde se detecten riegos..</t>
  </si>
  <si>
    <t>Garantizar los equipos de contingencia solicitados</t>
  </si>
  <si>
    <t xml:space="preserve">Garantizar el suministro, implementación y administración de un  UTM que cumpla con las especificaciones mínimas requeridas. </t>
  </si>
  <si>
    <t xml:space="preserve">Garantizar  que el equipo del contratista saliente no conserve información almacenada del INC, por lo cual certificará que el equipo a ser retirado ha recibido un proceso de formateo de bajo nivel.
</t>
  </si>
  <si>
    <t>Garantizar que la totalidad del hardware requerido será entregado, instalado y puesto en producción durante la etapa de empalme</t>
  </si>
  <si>
    <t>EMR-13</t>
  </si>
  <si>
    <t>SOFTWARE</t>
  </si>
  <si>
    <t>garantizar el licenciamiento legalmente adquirido con derecho de uso para el  Instituto Nacional de Cancerología, tanto para equipos en la modalidad de Outsourcing como en la modalidad administrados.</t>
  </si>
  <si>
    <t xml:space="preserve">Garantizar la administración y control de todo el inventario a cargo, a través de una herramienta de software </t>
  </si>
  <si>
    <t>Garantizar la administración de la infraestructura de redes de datos, apoyado en herramientas de software que permitan verificar el estado actual de la red.</t>
  </si>
  <si>
    <t>Garantizar que cuenta con el software adecuado que permite identificar la utilización de los recursos por usuario y centro de costo, y que proporcionará la información que permitirá optimizar y controlar los costos del servicio.</t>
  </si>
  <si>
    <t xml:space="preserve">Garantizar que cuenta con el software adecuado que permite controlar la gestión de la infraestructura instalada </t>
  </si>
  <si>
    <t xml:space="preserve">Garantizar que se cuenta con las herramientas de software apropiadas para controlar el servicio de impresión según cuotas de hoja impresas por usuario, perfiles, grupos. </t>
  </si>
  <si>
    <t xml:space="preserve">Garantizar el control  de licenciamiento autorizado frente al licenciamiento en uso, tanto de las licencias de propiedad del INC como las suministradas por el contratista. </t>
  </si>
  <si>
    <t xml:space="preserve">Garantizar que se contará con el software de monitoreo para administración de Mesa de Ayuda, que garantice escalamiento y trazabilidad de los incidentes reportados. </t>
  </si>
  <si>
    <t>Garantizar que se contará con el software de gestión de inventario que garantice mantener la información completa y actualizada de los inventarios de software y hardware a cargo.</t>
  </si>
  <si>
    <t>Garantizar que se tendrán herramientas de oficina:conforme a las especificaciones.</t>
  </si>
  <si>
    <t>Garantizar que el software Antivirus estará centralizado para gestionar las actualizaciones y que considera equipos de escritorio, portátiles y servidores, tanto en la modalidad de outsourcing como administrados.</t>
  </si>
  <si>
    <t xml:space="preserve">Garantizar software para compresión/descompresión de archivos. </t>
  </si>
  <si>
    <t>Garantizar que gestionará con el proveedor saliente la continuidad del servicio de outsourcing.</t>
  </si>
  <si>
    <t>EMR-14</t>
  </si>
  <si>
    <t>Garantizar servicio de mesa de ayuda con soporte en sitio 7x24 administrado bajo la guía del conjunto de buenas prácticas para el manejo de la infraestructura y operación de las tecnologías de información (ITIL® o certificación equivalente vigente).</t>
  </si>
  <si>
    <t>Garantizar la administración de toda la infraestructura a cargo, tanto en la modalidad de outsourcing como en la modalidad de administrados.</t>
  </si>
  <si>
    <t>Garantizar la presencia del personal necesario para garantizar la operación completa y el soporte 7x24 en sitio, incluído fines de semana y días festivos.</t>
  </si>
  <si>
    <t xml:space="preserve">Garantizar que todo el personal involucrado en el servicio es calificado, y cuenta con la experiencia mínima exigida en la actividad relacionada para los perfiles propuestos. </t>
  </si>
  <si>
    <t>Garantizar la realización del mantenimiento preventivo de toda la infraestructura a cargo, conforme a las especificaciones del anexo 3.</t>
  </si>
  <si>
    <t>Garantizar que durante el mantenimiento correctivo se reemplazará de inmediato con un equipo de contingencia de las mismas características, de forma tal que no se vea afectada la labor de los usuarios.</t>
  </si>
  <si>
    <t>Garantizar la migración de los datos contenidos en las máquinas de usuario final y en los servidores en la modalidad de Outsourcing.</t>
  </si>
  <si>
    <t>Garantizar la administración y control de copias de respaldo de la información contenida en los equipos de usuario final, para lo cual se implementará un repositorio de red para el almacenamiento correspondiente.</t>
  </si>
  <si>
    <t>Garantizar estrategia de backup/recovery de los servidores a cargo.</t>
  </si>
  <si>
    <t>Garantizar la administración de la infraestructura y servicio de correo electrónico: esta administración incluye la definición de plan de contingencia que en caso de eventualidad permita recuperar el servicio en el menor tiempo posible.</t>
  </si>
  <si>
    <t>Garantizar la implementación y administración del servidor de dominio.</t>
  </si>
  <si>
    <t>Garantizar la implementación y administración de Servidor DHCP VLANs</t>
  </si>
  <si>
    <t>Garantizar la implementación y administración de Servidor de Radius (Remote Authentication Dial-In User Service).</t>
  </si>
  <si>
    <t xml:space="preserve">Garantizar agilidad en los procesos de sustitución tecnológica en cualquiera de las dependencias en las que se instalarán equipos. </t>
  </si>
  <si>
    <t>Garantizar que el personal en sitio que deba ausentarse será reemplazo por una persona que cuenta con el entrenamiento adecuado y conoce las instalaciones del INC, del mismo perfil de quien se ausenta.</t>
  </si>
  <si>
    <t>Garantizar el suministro permanente de papel, insumos y repuestos, la instalación en cada equipo y la generación de los controles que este servicio demande.</t>
  </si>
  <si>
    <t>Garantizar la actualización permanente de la documentación técnica de todos los servicios TI a cargo.</t>
  </si>
  <si>
    <t>Garantizar la actualización permanente de los procesos actuales y apoyar nuevas formas de trabajo, cumpliendo con los lineamientos de la oficina de Calidad del INC.</t>
  </si>
  <si>
    <t>Garantizar el aprovisionamiento, seguimiento, sustitución de hardware y software de la infraestructura a cargo, asegurando suministro,  calidad y cumplimiento.</t>
  </si>
  <si>
    <t>Garantizar que se cuenta con soporte especializado nivel 1, 2 y 3, en sitio y fuera de las instalaciones para asistir al personal asignado al INC.</t>
  </si>
  <si>
    <t>Garantizar la generación de informes periódicos de gestión e indicadores de consumo por usuario y centro de costo.</t>
  </si>
  <si>
    <t>Garantizar la generación de estadística de desempeño y disponibilidad del servicio.</t>
  </si>
  <si>
    <t>Garantizar el desarrollo y la mejora de los servicios en la plataforma de red y servidores para optimizar los recursos, en procura de una administración eficiente de los sistemas de autenticación.</t>
  </si>
  <si>
    <t>Garantizar el control de inventarios relacionados con toda la infraestructura a cargo (modalidades Outsourcing y Administrados).</t>
  </si>
  <si>
    <t>Gestionar las garantías de los equipos de red, directamente con los fabricantes de los mismos, garantizando un servicio de red sin interrupciones.</t>
  </si>
  <si>
    <t>Garantizar la presencia en sitio de los perfiles solicitados</t>
  </si>
  <si>
    <t>Presentar Certificación de la empresa avalada con quien realiza y realizará durante la ejecución del contrato, la disposición final de elementos contaminantes y residuos eléctricos y electrónicos.</t>
  </si>
  <si>
    <t xml:space="preserve">Garantizar que la totalidad del personal solicitado estará en sitio para realizar el empalme  con la empresa saliente.  </t>
  </si>
  <si>
    <t>Presentación metodología y cronograma detallados para llevar a cabo el proceso de implementación y toma de  control de la infraestructura durante el  empalme .</t>
  </si>
  <si>
    <t>Herramientas de apoyo a nivel software para diagnóstico de red de área local.</t>
  </si>
  <si>
    <t xml:space="preserve">Herramientas de apoyo a nivel hardware para diagnóstico de red de área local y red eléctrica.  </t>
  </si>
  <si>
    <t>Garantizar que la ejecución de las actividades relacionadas con el cambio de infraestructura no afectará de forma negativa el desempeño de las labores hospitalarias.</t>
  </si>
  <si>
    <r>
      <t xml:space="preserve">Garantizar que el equipo humano asignado al proyecto, estará conformado por profesionales con experiencia previa en el objeto del contrato, no menor a lo especificado en el numeral </t>
    </r>
    <r>
      <rPr>
        <sz val="8"/>
        <color indexed="12"/>
        <rFont val="Verdana"/>
        <family val="2"/>
      </rPr>
      <t>3.5.3.2.3</t>
    </r>
    <r>
      <rPr>
        <sz val="8"/>
        <rFont val="Verdana"/>
        <family val="2"/>
      </rPr>
      <t xml:space="preserve"> del Anexo Técnico No 3 según el rol, y en las herramientas de apoyo requeridas para la ejecución del mismo.</t>
    </r>
  </si>
  <si>
    <t xml:space="preserve"> Un (1) profesional graduado en ingeniería de sistemas y/o ingeniería electrónica / Ingeniería Industrial o Administración de empresas  Debe contar con certificación de fundamentos  ITIL®. </t>
  </si>
  <si>
    <t>(3) o más años, en empresas con más de 600 usuarios.</t>
  </si>
  <si>
    <t xml:space="preserve"> Un (1) profesional graduado en ingeniería  de sistemas y/o ingeniería electrónica y/o ingeniería en telecomunicaciones, con certificación en fundamentos ITIL®. Deberá contar con certificación CCNA y/o 3COM y/o HP Networking. </t>
  </si>
  <si>
    <t xml:space="preserve">Experiencia en gerencia de proyectos de tecnología informática, por tres  (3) o más años, en empresas con más de 600 usuarios  o como coordinador del servicio de outsourcing o mesa de ayuda, </t>
  </si>
  <si>
    <t xml:space="preserve">tres (3) o más años, en empresas con más de 600 usuarios. </t>
  </si>
  <si>
    <t xml:space="preserve">Experiencia certificada como administrador de redes de datos , por tres (3) o más años, en empresas con más de 600 usuarios. </t>
  </si>
  <si>
    <t xml:space="preserve"> Un (1) profesional graduado en ingeniería de sistemas y/o ingeniería electrónica, certificado en MCTS Windows Server, y con certificación en fundamentos ITIL® vigente. </t>
  </si>
  <si>
    <t xml:space="preserve">Experiencia certificada como administrador de plataformas Windows-server, por tres  (3) o más años, en empresas con más de 600 usuarios. </t>
  </si>
  <si>
    <t>Un (1) profesional graduado en ingeniería de sistemas y/o ingeniería electrónica, certificado como Ingeniero Linux( LPI o  RHCE), vigente, y con certificación en fundamentos ITIL® reconocido por organismo certificador autorizado.</t>
  </si>
  <si>
    <t>Experiencia certificada como oficial de seguridad informática y/o administrador de plataformas linux, por cinco (5) o más años, en empresas con más de 600 usuarios.</t>
  </si>
  <si>
    <t xml:space="preserve">técnicos y/o tecnólogos soporte TI, tengan experiencia de mínimo 2 años Estas personas deben contar con experiencia certificada como técnicos de soporte TI. </t>
  </si>
  <si>
    <t>tecnólogo en redes, en ingeniería  de sistemas y/o ingeniería electrónica y/o ingeniería en telecomunicaciones, con curso certificado  CCNA y/o 3COM y/o HP Networking</t>
  </si>
  <si>
    <t>(a) con experiencia certificada como tecnólogo de  redes de datos, por tres (3) o más años.</t>
  </si>
  <si>
    <t>tres (3) o más años.</t>
  </si>
  <si>
    <t xml:space="preserve"> dos (2) o más años.</t>
  </si>
  <si>
    <t>(Deben contar con experiencia certificada en soporte telefónico y mesa de ayuda TI.</t>
  </si>
  <si>
    <t xml:space="preserve">operadores telefónicos, certificados en servicio al cliente.  </t>
  </si>
  <si>
    <t>Dos  (2) o más ños.</t>
  </si>
  <si>
    <t>&gt;=2 y &lt; 5 años</t>
  </si>
  <si>
    <t xml:space="preserve">Condición </t>
  </si>
  <si>
    <t>El Licenciamiento adicional debe incluir</t>
  </si>
  <si>
    <t>1.</t>
  </si>
  <si>
    <t>2.</t>
  </si>
  <si>
    <t>3.</t>
  </si>
  <si>
    <t>4.</t>
  </si>
  <si>
    <t>5.</t>
  </si>
  <si>
    <t>6.</t>
  </si>
  <si>
    <t>7.</t>
  </si>
  <si>
    <t>Licenciamiento</t>
  </si>
  <si>
    <t>Costo por Perfil Mensual</t>
  </si>
  <si>
    <t>2.1.1.3.</t>
  </si>
  <si>
    <t>EMR-2113</t>
  </si>
  <si>
    <t>Computador Escritorio  Tipo 3</t>
  </si>
  <si>
    <t>Impresoras Multifuncional Color  - 40ppm</t>
  </si>
  <si>
    <t xml:space="preserve">Impresoras Multifuncional Estándar - 50ppm </t>
  </si>
  <si>
    <t>Tecnología Láser o LED</t>
  </si>
  <si>
    <t>Impresora Multifuncional Estándar - 37ppm</t>
  </si>
  <si>
    <t>Tecnología Láser  o LED</t>
  </si>
  <si>
    <t>Tecnología Láser o Tinta  o LED</t>
  </si>
  <si>
    <t>Puertos y conectores. 6 puertos USB 2.0, entrada para micrófono, entrada para audífonos, SD media card reader, RJ-45 Ethernet, conector de poder.</t>
  </si>
  <si>
    <t>Computador Escritorio  Tipo 2</t>
  </si>
  <si>
    <t>Computador Escritorio Nuevo Tipo 3</t>
  </si>
  <si>
    <t>Guaya de seguridad o una cubierta de seguridad</t>
  </si>
  <si>
    <t>Computador Escritorio Nuevo Tipo 4</t>
  </si>
  <si>
    <t>2.4.</t>
  </si>
  <si>
    <t>COMPUTADORES WORKSTATION</t>
  </si>
  <si>
    <t>2.4.1.</t>
  </si>
  <si>
    <t>2.4.1.1.</t>
  </si>
  <si>
    <t>EMR-2411</t>
  </si>
  <si>
    <t xml:space="preserve">Computador Worksatation  Tipo 1 </t>
  </si>
  <si>
    <t>Procesador Intel® Core™ i7 de 64 bits o Procesador Intel® Xeon™ v3 de 64 bits, superior o equivalente.</t>
  </si>
  <si>
    <t xml:space="preserve">Memoría 16 GB DDR3 o superior </t>
  </si>
  <si>
    <t>Un Disco Duro SATA de Un 1 TB y Un Disco Duro SSD de 250 GB para S.O.</t>
  </si>
  <si>
    <t>Tarjeta de gráficos de memoria total para gráficos con 2 GB de DDR5 dedicada. Puertos: VGA, DVI-D, HDMI.</t>
  </si>
  <si>
    <t>Tecnología color Láser o Tinta  o LED</t>
  </si>
  <si>
    <t>Tecnología color Láser  o Tinta  o LED</t>
  </si>
  <si>
    <t>8.</t>
  </si>
  <si>
    <t>Laser / Led</t>
  </si>
  <si>
    <t>Impresora  Multifuncional Estándar - 37ppm</t>
  </si>
  <si>
    <t>2.1.1.4.</t>
  </si>
  <si>
    <t>EMR-2114</t>
  </si>
  <si>
    <t>Tarjeta de gráficos de memoria total para gráficos con 1 GB de DDR3 dedicada. Puertos: 2 VGA, DVI-D, HDMI.</t>
  </si>
  <si>
    <t>Pantalla LED 13.3" diagonal 1366 x 768</t>
  </si>
  <si>
    <t>2.3.1.6.</t>
  </si>
  <si>
    <t xml:space="preserve">En la casilla cantidad se debe diligenciar el numero de servidores virtualizados </t>
  </si>
  <si>
    <t>Infraestructura Virtualizada de servidores  si se toma esta opción.</t>
  </si>
  <si>
    <t>UPS 1 KVA (34 Centros principales)</t>
  </si>
  <si>
    <t>Garantizar que se dispondrá de equipos  de contingencia en sitio, de forma tal que al retirar por fallo o mantenimiento un equipo del puesto de trabajo del usuario, éste deberá ser reemplazado de inmediato por otro de iguales características.</t>
  </si>
  <si>
    <t>Impresora Multifuncional Estándar - 40ppm</t>
  </si>
  <si>
    <t>Procesador &gt;= 600 MHz</t>
  </si>
  <si>
    <t>Velocidad de impresión normal &gt;= 40ppm carta</t>
  </si>
  <si>
    <t>Tecnología B/N Láser o Tinta o LED</t>
  </si>
  <si>
    <t xml:space="preserve">Volumen de páginas mensuales recomendado de 27.000 </t>
  </si>
  <si>
    <t xml:space="preserve">Disco Duro SATA de 500 GB </t>
  </si>
  <si>
    <t>Puertos y conectores. 6 puertos USB 2.0, entrada para micrófono, entrada para audífonos, RJ-45 Ethernet, conector de poder.</t>
  </si>
  <si>
    <t xml:space="preserve">Disco Duro SATA de 1 TB </t>
  </si>
  <si>
    <t>Disco Duro SATA de 500 GB</t>
  </si>
  <si>
    <t xml:space="preserve">Webcam: Cámara web incorporada con micrófono integrado </t>
  </si>
  <si>
    <r>
      <t xml:space="preserve">Puertos: </t>
    </r>
    <r>
      <rPr>
        <b/>
        <sz val="8"/>
        <rFont val="Verdana"/>
        <family val="2"/>
      </rPr>
      <t>Serial COM (RS-232)</t>
    </r>
    <r>
      <rPr>
        <sz val="8"/>
        <rFont val="Verdana"/>
        <family val="2"/>
      </rPr>
      <t xml:space="preserve">, entrada para micrófono, entrada para audífonos.  6 puertos USB 2.0 y/o 3.0. </t>
    </r>
  </si>
  <si>
    <t>Webcam: Cámara web incorporada con micrófono integrado</t>
  </si>
  <si>
    <t>4.5.</t>
  </si>
  <si>
    <t>EMR-45</t>
  </si>
  <si>
    <t>Administración de Infraestructura de red logica y fisica Infraestructura en Outsouricng (mensual)</t>
  </si>
  <si>
    <t>Administración Infraestructura en Outsouricng (mensual)</t>
  </si>
  <si>
    <t>Impresora  Multifuncional Estándar - 40ppm</t>
  </si>
  <si>
    <t>Impresora  Multifuncional Estándar  -50ppm</t>
  </si>
  <si>
    <t xml:space="preserve">Access Point radio dual band  (802.11 a/n/ac and 802.11 b/g/n, 3x3 MIMO) </t>
  </si>
  <si>
    <t xml:space="preserve">Ancho de banda mínima 450 MB/s </t>
  </si>
  <si>
    <t>6 Antenas internas o externas.</t>
  </si>
  <si>
    <t>Computador Escritorio Tipo 3</t>
  </si>
  <si>
    <t>Antenas internas y/o externas.</t>
  </si>
  <si>
    <t xml:space="preserve">TOTAL UN (1) MES - </t>
  </si>
  <si>
    <t>ESPEFICICACIONES MÍNIMAS REQUERIDAS</t>
  </si>
  <si>
    <t xml:space="preserve">Sistemas operativos compatibles: Windows 8, Windows 7, Windows XP, Server 2003, Server 2012, Unix. </t>
  </si>
  <si>
    <t xml:space="preserve">Garantía del fabricante durante la duración del contrato. </t>
  </si>
  <si>
    <t xml:space="preserve">Batería recargable </t>
  </si>
  <si>
    <t>Memoria 8 GB  DDR3</t>
  </si>
  <si>
    <t xml:space="preserve">Pantalla de 21.5” diagonal, Máxima resolución  1920x1080. </t>
  </si>
  <si>
    <t xml:space="preserve">Pantalla de 19.5” diagonal, Máxima resolución  1600x900. </t>
  </si>
  <si>
    <t xml:space="preserve">Pantalla:  21.5” LED. Máxima resolución  1920x1080.    </t>
  </si>
  <si>
    <t xml:space="preserve">Pantalla de 23” diagonal, 1920x1080. </t>
  </si>
  <si>
    <t>Un Teclado Incorporado en español y Un Teclado Externo en caso de ser solicitado por le INC.</t>
  </si>
  <si>
    <t>Sistema Operativo: Windows 7 profesional original 64 bits en español.</t>
  </si>
  <si>
    <t xml:space="preserve">Garantía durante la duración del contrato </t>
  </si>
  <si>
    <t xml:space="preserve">Administración con controladora Wireless </t>
  </si>
  <si>
    <t>Garantía del fabricante durante la duración del contrato.</t>
  </si>
  <si>
    <t>TOTAL PUNTOS</t>
  </si>
  <si>
    <t>3Com - HP</t>
  </si>
  <si>
    <t>ROLES MÍNIMOS REQUERIDOS</t>
  </si>
  <si>
    <t>Licenciamiento Propiedad del INC para ser utilizado en los equipos de la invitación.</t>
  </si>
  <si>
    <t xml:space="preserve"> Descripción </t>
  </si>
  <si>
    <t xml:space="preserve"> Microsoft Office 2010 Estándar </t>
  </si>
  <si>
    <t xml:space="preserve"> Microsoft Office 2013 Estándar </t>
  </si>
  <si>
    <t xml:space="preserve"> Microsoft Office 2013 Profesional </t>
  </si>
  <si>
    <t xml:space="preserve"> Microsoft Project 2013 Pro </t>
  </si>
  <si>
    <t xml:space="preserve"> Licencias Antivirus </t>
  </si>
  <si>
    <t xml:space="preserve"> 40 licencias  Microsoft Office 2013 Profesional Open. </t>
  </si>
  <si>
    <t xml:space="preserve"> Software antivirus </t>
  </si>
  <si>
    <t xml:space="preserve"> Software de compresión </t>
  </si>
  <si>
    <t xml:space="preserve"> Software grabador: herramienta grabación CD y DVD. </t>
  </si>
  <si>
    <t xml:space="preserve"> Software Herramientas de administración  y necesarios para la operación (Mesa de ayuda,  impresión, inventarios, red de datos entre otros conforme al anexo técnico NO 3) </t>
  </si>
  <si>
    <t xml:space="preserve"> Software del servidor de  correo electrónico (Podrá ser software libre) Actualmente utilizamos servidor Zimbra. </t>
  </si>
  <si>
    <t xml:space="preserve"> Sistemas operativos </t>
  </si>
  <si>
    <t>TOTAL 1 AÑO -  A 31 Meses</t>
  </si>
  <si>
    <t>TOTAL  A 31 Meses</t>
  </si>
  <si>
    <t>COSTOS MENSUALES 
Contrato a 31 Meses</t>
  </si>
  <si>
    <t>Velocidad de impresión normal &gt;= 50ppm carta</t>
  </si>
  <si>
    <t xml:space="preserve">Velocidad de impresión &gt;= 28ppm, carta color </t>
  </si>
  <si>
    <t>Impresoras Multifuncional Color  - 28  ppm</t>
  </si>
  <si>
    <t>Una (1) bandeja alimentadora de papel 50 hojas multipropósito</t>
  </si>
  <si>
    <t>Velocidad del procesador &gt;= 600 MHz</t>
  </si>
  <si>
    <t>Puertos USB 2.0 de alta velocidad, puerto de red Ethernet 10/100 o superior</t>
  </si>
  <si>
    <t>Impresoras Multifuncional Color  - 28ppm</t>
  </si>
  <si>
    <t>Equipos de cómputo de escritorio</t>
  </si>
  <si>
    <t>HP COMPAQ DC5800</t>
  </si>
  <si>
    <t>MXJ836083T</t>
  </si>
  <si>
    <t>VOSTRO 200</t>
  </si>
  <si>
    <t>FBZGGF1</t>
  </si>
  <si>
    <t>BBW1BF1</t>
  </si>
  <si>
    <t>HP COMPAQ DX2400</t>
  </si>
  <si>
    <t>MXL9290CWK</t>
  </si>
  <si>
    <t>HP DC5800</t>
  </si>
  <si>
    <t>MXJ8360851</t>
  </si>
  <si>
    <t>HP DC5700</t>
  </si>
  <si>
    <t>MXJ74002ZV</t>
  </si>
  <si>
    <t>HP DX2200</t>
  </si>
  <si>
    <t>MXL63306G7</t>
  </si>
  <si>
    <t>DELL OPTIPLEX GX270</t>
  </si>
  <si>
    <t>CZDH451</t>
  </si>
  <si>
    <t>HP DX2400</t>
  </si>
  <si>
    <t>MXL8280YQH</t>
  </si>
  <si>
    <t>CN4V331</t>
  </si>
  <si>
    <t>DELL OPTIPLEX GX520</t>
  </si>
  <si>
    <t>37ZKN81</t>
  </si>
  <si>
    <t>HP COMPAQ DC5100MT</t>
  </si>
  <si>
    <t>MXJ623065X</t>
  </si>
  <si>
    <t>DELL VOSTRO 220</t>
  </si>
  <si>
    <t>19VWVK1</t>
  </si>
  <si>
    <t>68FX351</t>
  </si>
  <si>
    <t>2D643B1</t>
  </si>
  <si>
    <t>LENOVO THINKCENTRE</t>
  </si>
  <si>
    <t>9702A77 LKLRLMF</t>
  </si>
  <si>
    <t>2UA03509JW</t>
  </si>
  <si>
    <t>HXHRMN1</t>
  </si>
  <si>
    <t>2UA03509JT</t>
  </si>
  <si>
    <t>FQHBCB1</t>
  </si>
  <si>
    <t>HSHBCB1</t>
  </si>
  <si>
    <t>1367MD1</t>
  </si>
  <si>
    <t>DELL OPTIPLEX 320</t>
  </si>
  <si>
    <t>DM0WKC1</t>
  </si>
  <si>
    <t>R8LH391</t>
  </si>
  <si>
    <t>HP dc5100mt</t>
  </si>
  <si>
    <t>MXJ53502NP</t>
  </si>
  <si>
    <t>HD643B1</t>
  </si>
  <si>
    <t>1G643B1</t>
  </si>
  <si>
    <t>DELL OptiPlex XE</t>
  </si>
  <si>
    <t>GSVDYV1</t>
  </si>
  <si>
    <t>HP xw4400 Workstation</t>
  </si>
  <si>
    <t>2UA-4900SR</t>
  </si>
  <si>
    <t>Equipos de cómputo portátiles</t>
  </si>
  <si>
    <t>98130738W</t>
  </si>
  <si>
    <t>COMPAQ</t>
  </si>
  <si>
    <t>NX7400</t>
  </si>
  <si>
    <t>CNU7381VXM</t>
  </si>
  <si>
    <t>A45VD-V2G</t>
  </si>
  <si>
    <t>CBN0CJ184774446</t>
  </si>
  <si>
    <t>CBN0CJ18454544A</t>
  </si>
  <si>
    <t>MAC APPLE</t>
  </si>
  <si>
    <t>LATITUDE E6410</t>
  </si>
  <si>
    <t>191T3Q1</t>
  </si>
  <si>
    <t>HP - COMPAQ</t>
  </si>
  <si>
    <t>PRESARIO F600</t>
  </si>
  <si>
    <t>CNF7291T3L</t>
  </si>
  <si>
    <t>15-h001la</t>
  </si>
  <si>
    <t xml:space="preserve">CND351213K  </t>
  </si>
  <si>
    <t xml:space="preserve">HP </t>
  </si>
  <si>
    <t>Probook 440</t>
  </si>
  <si>
    <t>2CE3460C70</t>
  </si>
  <si>
    <t>2CE3460H6S</t>
  </si>
  <si>
    <t>2CE3460BXT</t>
  </si>
  <si>
    <t>8CG433087K</t>
  </si>
  <si>
    <t>8CG4330876</t>
  </si>
  <si>
    <t>8CG4330881</t>
  </si>
  <si>
    <t>Servidores</t>
  </si>
  <si>
    <t>Modelo</t>
  </si>
  <si>
    <t>Sistema Operativo</t>
  </si>
  <si>
    <t>Memoria Asignada</t>
  </si>
  <si>
    <t>CPU</t>
  </si>
  <si>
    <t>DELL Power Edge 1600 SC</t>
  </si>
  <si>
    <t>WinServer2003 Standard SP2</t>
  </si>
  <si>
    <t>1GB</t>
  </si>
  <si>
    <t>Intel Xeon 2.4 GHz</t>
  </si>
  <si>
    <t>DELL Power Edge 1800</t>
  </si>
  <si>
    <t>Intel Xeon 2.8 GHz</t>
  </si>
  <si>
    <t>COMPAQ Proliant ML370 G2</t>
  </si>
  <si>
    <t>Win NT 4.0 SP4</t>
  </si>
  <si>
    <t>Intel Pentium III  800Mhz</t>
  </si>
  <si>
    <t>COMPAQ Proliant ML350 G3</t>
  </si>
  <si>
    <t>Intel Pentium III  1 GHz</t>
  </si>
  <si>
    <t>DELL Power Vault 745N</t>
  </si>
  <si>
    <t>WinServer2003 R2 Enterprise SP2 (ES)</t>
  </si>
  <si>
    <t>512 MB</t>
  </si>
  <si>
    <t>Intel Pentium IV 2.8 GHz</t>
  </si>
  <si>
    <t>HP Proliant DL180 G5</t>
  </si>
  <si>
    <t>4 GB</t>
  </si>
  <si>
    <t>Intel Pentium IV 3.2 GHz</t>
  </si>
  <si>
    <t>IBM xSeries226</t>
  </si>
  <si>
    <t>3 GB</t>
  </si>
  <si>
    <t>Intel Xeon 3.2 GHz</t>
  </si>
  <si>
    <t xml:space="preserve">SURE </t>
  </si>
  <si>
    <t>Intel Xeon 3 GHz</t>
  </si>
  <si>
    <t>2 GB</t>
  </si>
  <si>
    <t>HP DL 380 G5</t>
  </si>
  <si>
    <t xml:space="preserve">Linux Centos </t>
  </si>
  <si>
    <t>8 GB</t>
  </si>
  <si>
    <t>Intel Xeon 2x2195 GHz</t>
  </si>
  <si>
    <t>Linux Debian</t>
  </si>
  <si>
    <t>Intel Core 1.80 GHz</t>
  </si>
  <si>
    <t>HP DL 380 G6</t>
  </si>
  <si>
    <t>Windows 7 Ultimate</t>
  </si>
  <si>
    <t>12 GB</t>
  </si>
  <si>
    <t>Intel Xeon QuadCore 2x2.66 GHz</t>
  </si>
  <si>
    <t>HP STORAGE NETWORK X 1400 G2</t>
  </si>
  <si>
    <t>WINDOWS STORAGE SERVER 2008 R2 STANDARD</t>
  </si>
  <si>
    <t xml:space="preserve">INTEL XEON  2.0 GHZ </t>
  </si>
  <si>
    <t>Impresoras</t>
  </si>
  <si>
    <t>Zebra TLP 2844</t>
  </si>
  <si>
    <t>41A051300383</t>
  </si>
  <si>
    <t>21A053700397</t>
  </si>
  <si>
    <t>41A053501723</t>
  </si>
  <si>
    <t>Hp Laserjet 2600 Color</t>
  </si>
  <si>
    <t>CNGC69X1FB</t>
  </si>
  <si>
    <t>Zebra Z4M</t>
  </si>
  <si>
    <t>20C06390164</t>
  </si>
  <si>
    <t>HP LASERJET 3035</t>
  </si>
  <si>
    <t>CNQCC00137</t>
  </si>
  <si>
    <t>HP LASERJET P3005</t>
  </si>
  <si>
    <t>CNJ1F56814</t>
  </si>
  <si>
    <t>LEXMAR E260D</t>
  </si>
  <si>
    <t>72LPW7K</t>
  </si>
  <si>
    <t>HP LASERJET P3015</t>
  </si>
  <si>
    <t>VNBCB9S4VH</t>
  </si>
  <si>
    <t>HP PHOTOSMART C4680</t>
  </si>
  <si>
    <t>CN027HZ0MV</t>
  </si>
  <si>
    <t>HP LASERJET 1320</t>
  </si>
  <si>
    <t>CNL1G04549</t>
  </si>
  <si>
    <t>VNBCB9S4WQ</t>
  </si>
  <si>
    <t>EPSON STYLUS C88+</t>
  </si>
  <si>
    <t>JKDY078038</t>
  </si>
  <si>
    <t>EPSON TM-U220D</t>
  </si>
  <si>
    <t>F74F002474</t>
  </si>
  <si>
    <t>EPSON TM-U295</t>
  </si>
  <si>
    <t>J9KF035184</t>
  </si>
  <si>
    <t>Ricoch Lanier LP122C</t>
  </si>
  <si>
    <t>Q2041001371</t>
  </si>
  <si>
    <t>Ranuras: Lector de tarjetas de memoria 5 en 1</t>
  </si>
  <si>
    <t>Audio: jacks micrófono y audífonos. Parlantes y/o Diadema en caso de ser solicitado por el INC.</t>
  </si>
  <si>
    <t>2 Tarjetas de Red Ethernet 10/100/1000 o superior</t>
  </si>
  <si>
    <t>Licencias que tien el INC.</t>
  </si>
  <si>
    <t xml:space="preserve"> Número de licencias adicionales para cubrir 100%  la infraestructura objeto del contrato actual y de las prórrogas que se pudieran dar : Para el caso de ofimatica  el restante licenciamiento debe ser en Microsoft office estándar.</t>
  </si>
  <si>
    <t>Software de oficina  Considerar equipos desktop, portátiles y servidores  en la modalidad de outsourcing y en la modalidad administrada actualmente el INC cuenta con 899 licencias de Microsoft office Estándar y 10 licencias de Microsoft office profesional  las  cuales deberán ser utilizadas  y además complementar en número de licencias adicionales para cubrir 100%  la infraestructura objeto del contrato actual y de las prórrogas que se pudieran dar</t>
  </si>
  <si>
    <t>Licenciamiento Office estándar adicional</t>
  </si>
  <si>
    <t>Licenciamiento Office Profesional</t>
  </si>
  <si>
    <t>Webcam y micrófono: 1MP (mínimo)</t>
  </si>
  <si>
    <t>Webcam y micrófono: 1MP en caso de ser solcitado por el INC.</t>
  </si>
  <si>
    <t>2 puertos USB 3.0, 1 HDMI o adaptador externo HDMI, 1 VGA o adaptador externo VGA, combo audífonos/micrófono, 1 RJ-45, Conector de poder, 1 lector de tarjetas multimedia, altavoces HD integrados.</t>
  </si>
  <si>
    <t>CONVOCATORIA DIRECTA N° XXX - 2015</t>
  </si>
  <si>
    <t xml:space="preserve">CONVOCATORIA DIRECTA No xx-2015 </t>
  </si>
  <si>
    <t>Capacidad de la bandeja de papel 100 hojas</t>
  </si>
  <si>
    <t>Falta puerto serial RS-232</t>
  </si>
  <si>
    <r>
      <t xml:space="preserve">4 puertos USB 3.0 y/o 2.0, 1 HDMI o adaptador externo HDMI, 1 VGA o adaptador externo VGA, combo audífonos/micrófono, 1 RJ-45, Conector de poder, 1 lector de tarjetas multimedia, 1 puerto serial </t>
    </r>
    <r>
      <rPr>
        <b/>
        <sz val="8"/>
        <rFont val="Verdana"/>
        <family val="2"/>
      </rPr>
      <t>RS-232,</t>
    </r>
    <r>
      <rPr>
        <sz val="8"/>
        <rFont val="Verdana"/>
        <family val="2"/>
      </rPr>
      <t xml:space="preserve"> altavoces HD integrados.</t>
    </r>
  </si>
  <si>
    <t>3 puertos USB 3.0 y/o 2.0, 1 HDMI o adaptador externo HDMI,1 VGA o adaptador externo VGA, combo audífonos/micrófono, 1 RJ-45, Conector de poder, 1 lector de tarjetas multimedia, altavoces HD integrados.</t>
  </si>
  <si>
    <t>Memoria RAM &gt;= 256MB RAM</t>
  </si>
  <si>
    <t>Memoria RAM &gt;= 1 GB RAM</t>
  </si>
  <si>
    <t>Memoria RAM &gt;= 700 MB de RAM</t>
  </si>
  <si>
    <t>Memoria RAM&gt;= 700 MB RAM</t>
  </si>
  <si>
    <t>Memoria RAM&gt;= 1.5 GB RAM</t>
  </si>
  <si>
    <t>Memoria RAM &gt;= 512MB RAM</t>
  </si>
  <si>
    <t>Tarjeta de Red F.O. con dos Modulos de F.O. 10 Ten Giga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</si>
</sst>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 #,##0.00_);_(&quot;$&quot;\ * \(#,##0.00\);_(&quot;$&quot;\ * &quot;-&quot;??_);_(@_)"/>
    <numFmt numFmtId="164" formatCode="_ [$$-240A]\ * #,##0.00_ ;_ [$$-240A]\ * \-#,##0.00_ ;_ [$$-240A]\ * &quot;-&quot;??_ ;_ @_ "/>
    <numFmt numFmtId="165" formatCode="_(&quot;$&quot;\ * #,##0_);_(&quot;$&quot;\ * \(#,##0\);_(&quot;$&quot;\ * &quot;-&quot;??_);_(@_)"/>
    <numFmt numFmtId="166" formatCode="[$$-240A]\ #,##0"/>
    <numFmt numFmtId="167" formatCode="_ [$$-240A]\ * #,##0_ ;_ [$$-240A]\ * \-#,##0_ ;_ [$$-240A]\ * &quot;-&quot;??_ ;_ @_ "/>
  </numFmts>
  <fonts count="42" x14ac:knownFonts="1">
    <font>
      <sz val="11"/>
      <color theme="1"/>
      <name val="Calibri"/>
      <family val="2"/>
      <scheme val="minor"/>
    </font>
    <font>
      <sz val="10"/>
      <name val="Arial"/>
      <family val="2"/>
    </font>
    <font>
      <sz val="8"/>
      <name val="Verdana"/>
      <family val="2"/>
    </font>
    <font>
      <b/>
      <sz val="11"/>
      <name val="Verdana"/>
      <family val="2"/>
    </font>
    <font>
      <b/>
      <sz val="8"/>
      <name val="Verdana"/>
      <family val="2"/>
    </font>
    <font>
      <b/>
      <sz val="10"/>
      <color indexed="9"/>
      <name val="Verdana"/>
      <family val="2"/>
    </font>
    <font>
      <sz val="10"/>
      <color indexed="9"/>
      <name val="Verdana"/>
      <family val="2"/>
    </font>
    <font>
      <b/>
      <sz val="9"/>
      <name val="Verdana"/>
      <family val="2"/>
    </font>
    <font>
      <sz val="9"/>
      <name val="Verdana"/>
      <family val="2"/>
    </font>
    <font>
      <u/>
      <sz val="10"/>
      <color indexed="12"/>
      <name val="Arial"/>
      <family val="2"/>
    </font>
    <font>
      <sz val="10"/>
      <name val="Verdana"/>
      <family val="2"/>
    </font>
    <font>
      <b/>
      <sz val="10"/>
      <name val="Verdana"/>
      <family val="2"/>
    </font>
    <font>
      <b/>
      <sz val="12"/>
      <color theme="0"/>
      <name val="Verdana"/>
      <family val="2"/>
    </font>
    <font>
      <sz val="12"/>
      <name val="Verdana"/>
      <family val="2"/>
    </font>
    <font>
      <b/>
      <sz val="10"/>
      <color theme="0"/>
      <name val="Verdana"/>
      <family val="2"/>
    </font>
    <font>
      <sz val="7"/>
      <name val="Verdana"/>
      <family val="2"/>
    </font>
    <font>
      <b/>
      <sz val="10"/>
      <name val="Arial"/>
      <family val="2"/>
    </font>
    <font>
      <b/>
      <sz val="8"/>
      <color indexed="8"/>
      <name val="Arial Narrow"/>
      <family val="2"/>
    </font>
    <font>
      <b/>
      <sz val="12"/>
      <color theme="0"/>
      <name val="Arial"/>
      <family val="2"/>
    </font>
    <font>
      <b/>
      <sz val="10"/>
      <color theme="0"/>
      <name val="Arial"/>
      <family val="2"/>
    </font>
    <font>
      <b/>
      <sz val="9"/>
      <color theme="0"/>
      <name val="Verdana"/>
      <family val="2"/>
    </font>
    <font>
      <sz val="11"/>
      <color theme="1"/>
      <name val="Calibri"/>
      <family val="2"/>
      <scheme val="minor"/>
    </font>
    <font>
      <b/>
      <sz val="12"/>
      <name val="Verdana"/>
      <family val="2"/>
    </font>
    <font>
      <u/>
      <sz val="10"/>
      <name val="Verdana"/>
      <family val="2"/>
    </font>
    <font>
      <b/>
      <sz val="12"/>
      <color indexed="81"/>
      <name val="Tahoma"/>
      <family val="2"/>
    </font>
    <font>
      <b/>
      <sz val="9"/>
      <color indexed="81"/>
      <name val="Tahoma"/>
      <family val="2"/>
    </font>
    <font>
      <sz val="9"/>
      <color indexed="81"/>
      <name val="Tahoma"/>
      <family val="2"/>
    </font>
    <font>
      <b/>
      <sz val="8"/>
      <color indexed="9"/>
      <name val="Verdana"/>
      <family val="2"/>
    </font>
    <font>
      <b/>
      <sz val="11"/>
      <color indexed="9"/>
      <name val="Verdana"/>
      <family val="2"/>
    </font>
    <font>
      <sz val="8"/>
      <color indexed="12"/>
      <name val="Verdana"/>
      <family val="2"/>
    </font>
    <font>
      <sz val="11"/>
      <color theme="0"/>
      <name val="Calibri"/>
      <family val="2"/>
      <scheme val="minor"/>
    </font>
    <font>
      <sz val="26"/>
      <color theme="0"/>
      <name val="Calibri"/>
      <family val="2"/>
      <scheme val="minor"/>
    </font>
    <font>
      <sz val="11"/>
      <color rgb="FF3F3F76"/>
      <name val="Calibri"/>
      <family val="2"/>
      <scheme val="minor"/>
    </font>
    <font>
      <b/>
      <sz val="14"/>
      <name val="Verdana"/>
      <family val="2"/>
    </font>
    <font>
      <sz val="12"/>
      <color rgb="FF000000"/>
      <name val="Calibri"/>
      <family val="2"/>
      <scheme val="minor"/>
    </font>
    <font>
      <b/>
      <sz val="12"/>
      <color rgb="FF000000"/>
      <name val="Calibri"/>
      <family val="2"/>
      <scheme val="minor"/>
    </font>
    <font>
      <sz val="11"/>
      <color rgb="FF000000"/>
      <name val="Calibri"/>
      <family val="2"/>
      <scheme val="minor"/>
    </font>
    <font>
      <b/>
      <sz val="11"/>
      <color rgb="FF000000"/>
      <name val="Calibri"/>
      <family val="2"/>
      <scheme val="minor"/>
    </font>
    <font>
      <sz val="10"/>
      <color theme="1"/>
      <name val="Arial"/>
      <family val="2"/>
    </font>
    <font>
      <sz val="10"/>
      <color rgb="FF000000"/>
      <name val="Arial"/>
      <family val="2"/>
    </font>
    <font>
      <b/>
      <sz val="14"/>
      <color theme="1"/>
      <name val="Calibri"/>
      <family val="2"/>
      <scheme val="minor"/>
    </font>
    <font>
      <b/>
      <sz val="16"/>
      <color theme="1"/>
      <name val="Calibri"/>
      <family val="2"/>
      <scheme val="minor"/>
    </font>
  </fonts>
  <fills count="23">
    <fill>
      <patternFill patternType="none"/>
    </fill>
    <fill>
      <patternFill patternType="gray125"/>
    </fill>
    <fill>
      <patternFill patternType="solid">
        <fgColor rgb="FFCCFFFF"/>
        <bgColor indexed="64"/>
      </patternFill>
    </fill>
    <fill>
      <patternFill patternType="solid">
        <fgColor indexed="22"/>
        <bgColor indexed="64"/>
      </patternFill>
    </fill>
    <fill>
      <patternFill patternType="solid">
        <fgColor indexed="43"/>
        <bgColor indexed="64"/>
      </patternFill>
    </fill>
    <fill>
      <patternFill patternType="solid">
        <fgColor indexed="62"/>
        <bgColor indexed="64"/>
      </patternFill>
    </fill>
    <fill>
      <patternFill patternType="solid">
        <fgColor indexed="41"/>
        <bgColor indexed="64"/>
      </patternFill>
    </fill>
    <fill>
      <patternFill patternType="solid">
        <fgColor indexed="9"/>
        <bgColor indexed="64"/>
      </patternFill>
    </fill>
    <fill>
      <patternFill patternType="solid">
        <fgColor indexed="40"/>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27"/>
        <bgColor indexed="64"/>
      </patternFill>
    </fill>
    <fill>
      <patternFill patternType="solid">
        <fgColor rgb="FF333399"/>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C0C0C0"/>
        <bgColor indexed="64"/>
      </patternFill>
    </fill>
    <fill>
      <patternFill patternType="solid">
        <fgColor theme="6"/>
      </patternFill>
    </fill>
    <fill>
      <patternFill patternType="solid">
        <fgColor rgb="FFFFCC99"/>
      </patternFill>
    </fill>
    <fill>
      <patternFill patternType="solid">
        <fgColor theme="0" tint="-0.34998626667073579"/>
        <bgColor indexed="64"/>
      </patternFill>
    </fill>
    <fill>
      <patternFill patternType="solid">
        <fgColor rgb="FFDCE6F1"/>
        <bgColor indexed="64"/>
      </patternFill>
    </fill>
  </fills>
  <borders count="102">
    <border>
      <left/>
      <right/>
      <top/>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style="medium">
        <color indexed="64"/>
      </top>
      <bottom style="medium">
        <color indexed="64"/>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right style="double">
        <color rgb="FF000000"/>
      </right>
      <top style="medium">
        <color indexed="64"/>
      </top>
      <bottom style="medium">
        <color indexed="64"/>
      </bottom>
      <diagonal/>
    </border>
    <border>
      <left/>
      <right style="double">
        <color rgb="FF000000"/>
      </right>
      <top/>
      <bottom/>
      <diagonal/>
    </border>
    <border>
      <left style="double">
        <color indexed="64"/>
      </left>
      <right/>
      <top/>
      <bottom style="medium">
        <color indexed="64"/>
      </bottom>
      <diagonal/>
    </border>
    <border>
      <left/>
      <right style="double">
        <color rgb="FF000000"/>
      </right>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style="medium">
        <color indexed="64"/>
      </right>
      <top/>
      <bottom style="medium">
        <color indexed="64"/>
      </bottom>
      <diagonal/>
    </border>
    <border>
      <left style="double">
        <color indexed="64"/>
      </left>
      <right style="medium">
        <color indexed="64"/>
      </right>
      <top/>
      <bottom style="double">
        <color indexed="64"/>
      </bottom>
      <diagonal/>
    </border>
    <border>
      <left style="double">
        <color indexed="64"/>
      </left>
      <right/>
      <top style="medium">
        <color indexed="64"/>
      </top>
      <bottom/>
      <diagonal/>
    </border>
    <border>
      <left/>
      <right style="double">
        <color rgb="FF000000"/>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rgb="FF000000"/>
      </right>
      <top style="medium">
        <color indexed="64"/>
      </top>
      <bottom style="double">
        <color indexed="64"/>
      </bottom>
      <diagonal/>
    </border>
  </borders>
  <cellStyleXfs count="7">
    <xf numFmtId="164" fontId="0" fillId="0" borderId="0"/>
    <xf numFmtId="164" fontId="1" fillId="0" borderId="0"/>
    <xf numFmtId="164" fontId="1" fillId="0" borderId="0" applyFont="0" applyFill="0" applyBorder="0" applyAlignment="0" applyProtection="0"/>
    <xf numFmtId="164" fontId="9" fillId="0" borderId="0" applyNumberFormat="0" applyFill="0" applyBorder="0" applyAlignment="0" applyProtection="0">
      <alignment vertical="top"/>
      <protection locked="0"/>
    </xf>
    <xf numFmtId="44" fontId="21" fillId="0" borderId="0" applyFont="0" applyFill="0" applyBorder="0" applyAlignment="0" applyProtection="0"/>
    <xf numFmtId="0" fontId="30" fillId="19" borderId="0" applyNumberFormat="0" applyBorder="0" applyAlignment="0" applyProtection="0"/>
    <xf numFmtId="0" fontId="32" fillId="20" borderId="89" applyNumberFormat="0" applyAlignment="0" applyProtection="0"/>
  </cellStyleXfs>
  <cellXfs count="975">
    <xf numFmtId="164" fontId="0" fillId="0" borderId="0" xfId="0"/>
    <xf numFmtId="164" fontId="2" fillId="0" borderId="31" xfId="1" applyFont="1" applyFill="1" applyBorder="1" applyAlignment="1" applyProtection="1">
      <alignment horizontal="center" vertical="center" wrapText="1"/>
    </xf>
    <xf numFmtId="164" fontId="2" fillId="7" borderId="33" xfId="2" applyNumberFormat="1" applyFont="1" applyFill="1" applyBorder="1" applyAlignment="1" applyProtection="1">
      <alignment horizontal="right" vertical="center" wrapText="1"/>
      <protection locked="0"/>
    </xf>
    <xf numFmtId="164" fontId="2" fillId="0" borderId="31" xfId="1" applyFont="1" applyFill="1" applyBorder="1" applyAlignment="1" applyProtection="1">
      <alignment horizontal="left" vertical="center" wrapText="1"/>
    </xf>
    <xf numFmtId="164" fontId="2" fillId="0" borderId="31" xfId="1" applyFont="1" applyBorder="1" applyAlignment="1" applyProtection="1">
      <alignment horizontal="center" vertical="center" wrapText="1"/>
    </xf>
    <xf numFmtId="164" fontId="10" fillId="7" borderId="0" xfId="0" applyFont="1" applyFill="1" applyAlignment="1" applyProtection="1">
      <alignment horizontal="left" vertical="center" wrapText="1"/>
    </xf>
    <xf numFmtId="164" fontId="7" fillId="9" borderId="18" xfId="0" applyFont="1" applyFill="1" applyBorder="1" applyAlignment="1" applyProtection="1">
      <alignment horizontal="left" vertical="center" wrapText="1"/>
    </xf>
    <xf numFmtId="164" fontId="3" fillId="9" borderId="18" xfId="0" applyFont="1" applyFill="1" applyBorder="1" applyAlignment="1" applyProtection="1">
      <alignment horizontal="left" vertical="center" wrapText="1"/>
    </xf>
    <xf numFmtId="164" fontId="4" fillId="3" borderId="54" xfId="0" applyFont="1" applyFill="1" applyBorder="1" applyAlignment="1" applyProtection="1">
      <alignment horizontal="center" vertical="center" wrapText="1"/>
    </xf>
    <xf numFmtId="164" fontId="4" fillId="3" borderId="55" xfId="0" applyFont="1" applyFill="1" applyBorder="1" applyAlignment="1" applyProtection="1">
      <alignment horizontal="center" vertical="center" wrapText="1"/>
    </xf>
    <xf numFmtId="164" fontId="4" fillId="10" borderId="12" xfId="0" applyFont="1" applyFill="1" applyBorder="1" applyAlignment="1" applyProtection="1">
      <alignment horizontal="left" vertical="center" wrapText="1"/>
    </xf>
    <xf numFmtId="164" fontId="2" fillId="12" borderId="31" xfId="0" applyFont="1" applyFill="1" applyBorder="1" applyAlignment="1" applyProtection="1">
      <alignment horizontal="left" vertical="center" wrapText="1"/>
      <protection locked="0"/>
    </xf>
    <xf numFmtId="164" fontId="2" fillId="12" borderId="18" xfId="0" applyFont="1" applyFill="1" applyBorder="1" applyAlignment="1" applyProtection="1">
      <alignment horizontal="left" vertical="center" wrapText="1"/>
      <protection locked="0"/>
    </xf>
    <xf numFmtId="164" fontId="4" fillId="10" borderId="25" xfId="0" applyFont="1" applyFill="1" applyBorder="1" applyAlignment="1" applyProtection="1">
      <alignment horizontal="left" vertical="center" wrapText="1"/>
    </xf>
    <xf numFmtId="164" fontId="2" fillId="7" borderId="0" xfId="1" applyFont="1" applyFill="1" applyAlignment="1" applyProtection="1">
      <alignment horizontal="left" vertical="center" wrapText="1"/>
    </xf>
    <xf numFmtId="164" fontId="2" fillId="12" borderId="35" xfId="0" applyFont="1" applyFill="1" applyBorder="1" applyAlignment="1" applyProtection="1">
      <alignment horizontal="left" vertical="center" wrapText="1"/>
      <protection locked="0"/>
    </xf>
    <xf numFmtId="164" fontId="4" fillId="10" borderId="12" xfId="1" applyFont="1" applyFill="1" applyBorder="1" applyAlignment="1" applyProtection="1">
      <alignment horizontal="left" vertical="center" wrapText="1"/>
    </xf>
    <xf numFmtId="164" fontId="4" fillId="10" borderId="31" xfId="0" applyFont="1" applyFill="1" applyBorder="1" applyAlignment="1" applyProtection="1">
      <alignment horizontal="left" vertical="center" wrapText="1"/>
    </xf>
    <xf numFmtId="164" fontId="2" fillId="12" borderId="31" xfId="0" applyFont="1" applyFill="1" applyBorder="1" applyAlignment="1" applyProtection="1">
      <alignment vertical="center" wrapText="1"/>
      <protection locked="0"/>
    </xf>
    <xf numFmtId="164" fontId="2" fillId="12" borderId="18" xfId="0" applyFont="1" applyFill="1" applyBorder="1" applyAlignment="1" applyProtection="1">
      <alignment vertical="center" wrapText="1"/>
      <protection locked="0"/>
    </xf>
    <xf numFmtId="164" fontId="10" fillId="7" borderId="0" xfId="0" applyFont="1" applyFill="1" applyAlignment="1" applyProtection="1">
      <alignment horizontal="center" vertical="center" wrapText="1"/>
    </xf>
    <xf numFmtId="164" fontId="4" fillId="3" borderId="35" xfId="1" applyFont="1" applyFill="1" applyBorder="1" applyAlignment="1" applyProtection="1">
      <alignment horizontal="center" vertical="center" wrapText="1"/>
    </xf>
    <xf numFmtId="164" fontId="2" fillId="11" borderId="31" xfId="1" applyFont="1" applyFill="1" applyBorder="1" applyAlignment="1" applyProtection="1">
      <alignment horizontal="center" vertical="center" wrapText="1"/>
    </xf>
    <xf numFmtId="164" fontId="2" fillId="0" borderId="25" xfId="1" applyFont="1" applyBorder="1" applyAlignment="1" applyProtection="1">
      <alignment horizontal="center" vertical="center" wrapText="1"/>
    </xf>
    <xf numFmtId="164" fontId="2" fillId="0" borderId="25" xfId="1" applyFont="1" applyBorder="1" applyAlignment="1" applyProtection="1">
      <alignment horizontal="left" vertical="center" wrapText="1"/>
    </xf>
    <xf numFmtId="164" fontId="2" fillId="7" borderId="46" xfId="2" applyNumberFormat="1" applyFont="1" applyFill="1" applyBorder="1" applyAlignment="1" applyProtection="1">
      <alignment horizontal="right" vertical="center" wrapText="1"/>
    </xf>
    <xf numFmtId="164" fontId="2" fillId="11" borderId="31" xfId="1" applyFont="1" applyFill="1" applyBorder="1" applyAlignment="1" applyProtection="1">
      <alignment horizontal="left" vertical="center" wrapText="1"/>
    </xf>
    <xf numFmtId="164" fontId="8" fillId="7" borderId="0" xfId="1" applyFont="1" applyFill="1" applyBorder="1" applyAlignment="1" applyProtection="1">
      <alignment horizontal="left" vertical="center" wrapText="1"/>
    </xf>
    <xf numFmtId="164" fontId="8" fillId="7" borderId="0" xfId="1" applyNumberFormat="1" applyFont="1" applyFill="1" applyBorder="1" applyAlignment="1" applyProtection="1">
      <alignment horizontal="center" vertical="center" wrapText="1"/>
    </xf>
    <xf numFmtId="164" fontId="2" fillId="7" borderId="0" xfId="1" applyNumberFormat="1" applyFont="1" applyFill="1" applyBorder="1" applyAlignment="1" applyProtection="1">
      <alignment horizontal="right" vertical="center" wrapText="1"/>
    </xf>
    <xf numFmtId="164" fontId="2" fillId="7" borderId="9" xfId="1" applyNumberFormat="1" applyFont="1" applyFill="1" applyBorder="1" applyAlignment="1" applyProtection="1">
      <alignment horizontal="right" vertical="center" wrapText="1"/>
    </xf>
    <xf numFmtId="164" fontId="10" fillId="7" borderId="0" xfId="1" applyFont="1" applyFill="1" applyProtection="1"/>
    <xf numFmtId="164" fontId="2" fillId="3" borderId="42" xfId="1" applyNumberFormat="1" applyFont="1" applyFill="1" applyBorder="1" applyAlignment="1" applyProtection="1">
      <alignment horizontal="center" vertical="center" wrapText="1"/>
    </xf>
    <xf numFmtId="164" fontId="10" fillId="11" borderId="25" xfId="0" applyFont="1" applyFill="1" applyBorder="1" applyAlignment="1" applyProtection="1">
      <alignment vertical="center" wrapText="1"/>
      <protection locked="0"/>
    </xf>
    <xf numFmtId="164" fontId="10" fillId="16" borderId="25" xfId="0" applyFont="1" applyFill="1" applyBorder="1" applyAlignment="1" applyProtection="1">
      <alignment horizontal="left" vertical="center" wrapText="1"/>
    </xf>
    <xf numFmtId="164" fontId="10" fillId="11" borderId="35" xfId="0" applyFont="1" applyFill="1" applyBorder="1" applyAlignment="1" applyProtection="1">
      <alignment vertical="center" wrapText="1"/>
      <protection locked="0"/>
    </xf>
    <xf numFmtId="164" fontId="10" fillId="16" borderId="35" xfId="1" applyFont="1" applyFill="1" applyBorder="1" applyAlignment="1" applyProtection="1">
      <alignment horizontal="justify" vertical="center" wrapText="1"/>
    </xf>
    <xf numFmtId="164" fontId="10" fillId="11" borderId="32" xfId="0" applyNumberFormat="1" applyFont="1" applyFill="1" applyBorder="1" applyAlignment="1" applyProtection="1">
      <alignment horizontal="right" vertical="center" wrapText="1"/>
      <protection locked="0"/>
    </xf>
    <xf numFmtId="164" fontId="10" fillId="0" borderId="31" xfId="1" applyFont="1" applyFill="1" applyBorder="1" applyAlignment="1" applyProtection="1">
      <alignment vertical="center" wrapText="1"/>
      <protection locked="0"/>
    </xf>
    <xf numFmtId="164" fontId="10" fillId="0" borderId="25" xfId="1" applyFont="1" applyFill="1" applyBorder="1" applyAlignment="1" applyProtection="1">
      <alignment vertical="center" wrapText="1"/>
      <protection locked="0"/>
    </xf>
    <xf numFmtId="164" fontId="10" fillId="0" borderId="42" xfId="1" applyFont="1" applyFill="1" applyBorder="1" applyAlignment="1" applyProtection="1">
      <alignment vertical="center" wrapText="1"/>
      <protection locked="0"/>
    </xf>
    <xf numFmtId="164" fontId="10" fillId="0" borderId="42" xfId="1" applyFont="1" applyFill="1" applyBorder="1" applyAlignment="1" applyProtection="1">
      <alignment horizontal="justify" vertical="center" wrapText="1"/>
      <protection locked="0"/>
    </xf>
    <xf numFmtId="9" fontId="10" fillId="2" borderId="31" xfId="1" applyNumberFormat="1" applyFont="1" applyFill="1" applyBorder="1" applyAlignment="1" applyProtection="1">
      <alignment horizontal="center" wrapText="1"/>
      <protection locked="0"/>
    </xf>
    <xf numFmtId="164" fontId="10" fillId="2" borderId="31" xfId="1" applyFont="1" applyFill="1" applyBorder="1" applyAlignment="1" applyProtection="1">
      <alignment horizontal="center" wrapText="1"/>
    </xf>
    <xf numFmtId="164" fontId="10" fillId="2" borderId="18" xfId="1" applyFont="1" applyFill="1" applyBorder="1" applyAlignment="1" applyProtection="1">
      <alignment horizontal="center" wrapText="1"/>
    </xf>
    <xf numFmtId="164" fontId="15" fillId="7" borderId="57" xfId="1" applyNumberFormat="1" applyFont="1" applyFill="1" applyBorder="1" applyAlignment="1" applyProtection="1">
      <alignment horizontal="center" vertical="center" wrapText="1"/>
    </xf>
    <xf numFmtId="164" fontId="15" fillId="7" borderId="0" xfId="1" applyNumberFormat="1" applyFont="1" applyFill="1" applyBorder="1" applyAlignment="1" applyProtection="1">
      <alignment horizontal="center" vertical="center" wrapText="1"/>
    </xf>
    <xf numFmtId="164" fontId="15" fillId="7" borderId="0" xfId="1" applyFont="1" applyFill="1" applyBorder="1" applyAlignment="1" applyProtection="1">
      <alignment horizontal="left" vertical="center" wrapText="1"/>
    </xf>
    <xf numFmtId="164" fontId="10" fillId="7" borderId="71" xfId="1" applyFont="1" applyFill="1" applyBorder="1" applyProtection="1"/>
    <xf numFmtId="164" fontId="17" fillId="3" borderId="33" xfId="0" applyFont="1" applyFill="1" applyBorder="1" applyAlignment="1" applyProtection="1">
      <alignment horizontal="center" vertical="center" wrapText="1"/>
    </xf>
    <xf numFmtId="164" fontId="17" fillId="3" borderId="31" xfId="0" applyFont="1" applyFill="1" applyBorder="1" applyAlignment="1" applyProtection="1">
      <alignment horizontal="center" vertical="center" wrapText="1"/>
    </xf>
    <xf numFmtId="164" fontId="1" fillId="7" borderId="33" xfId="0" applyFont="1" applyFill="1" applyBorder="1" applyAlignment="1" applyProtection="1">
      <alignment horizontal="left" vertical="center" wrapText="1"/>
    </xf>
    <xf numFmtId="164" fontId="0" fillId="11" borderId="31" xfId="0" applyFill="1" applyBorder="1" applyAlignment="1" applyProtection="1">
      <alignment horizontal="left" vertical="center" wrapText="1"/>
    </xf>
    <xf numFmtId="164" fontId="1" fillId="7" borderId="31" xfId="0" applyFont="1" applyFill="1" applyBorder="1" applyAlignment="1" applyProtection="1">
      <alignment horizontal="left" vertical="center" wrapText="1"/>
    </xf>
    <xf numFmtId="164" fontId="1" fillId="7" borderId="17" xfId="0" applyFont="1" applyFill="1" applyBorder="1" applyAlignment="1" applyProtection="1">
      <alignment horizontal="left" vertical="center" wrapText="1"/>
    </xf>
    <xf numFmtId="164" fontId="1" fillId="7" borderId="18" xfId="0" applyFont="1" applyFill="1" applyBorder="1" applyAlignment="1" applyProtection="1">
      <alignment horizontal="left" vertical="center" wrapText="1"/>
    </xf>
    <xf numFmtId="164" fontId="2" fillId="0" borderId="31" xfId="1" applyFont="1" applyFill="1" applyBorder="1" applyAlignment="1" applyProtection="1">
      <alignment horizontal="left" vertical="center" wrapText="1"/>
    </xf>
    <xf numFmtId="164" fontId="2" fillId="0" borderId="31" xfId="1" applyFont="1" applyFill="1" applyBorder="1" applyAlignment="1" applyProtection="1">
      <alignment horizontal="left" vertical="center" wrapText="1"/>
    </xf>
    <xf numFmtId="164" fontId="0" fillId="0" borderId="0" xfId="0" applyNumberFormat="1"/>
    <xf numFmtId="164" fontId="2" fillId="0" borderId="31" xfId="1" applyNumberFormat="1" applyFont="1" applyFill="1" applyBorder="1" applyAlignment="1" applyProtection="1">
      <alignment horizontal="center" vertical="center" wrapText="1"/>
    </xf>
    <xf numFmtId="164" fontId="8" fillId="7" borderId="0" xfId="1" applyNumberFormat="1" applyFont="1" applyFill="1" applyBorder="1" applyAlignment="1" applyProtection="1">
      <alignment horizontal="center" vertical="center" wrapText="1"/>
    </xf>
    <xf numFmtId="164" fontId="17" fillId="3" borderId="36" xfId="0" applyNumberFormat="1" applyFont="1" applyFill="1" applyBorder="1" applyAlignment="1" applyProtection="1">
      <alignment horizontal="center" vertical="center" wrapText="1"/>
    </xf>
    <xf numFmtId="164" fontId="2" fillId="7" borderId="32" xfId="2" applyNumberFormat="1" applyFont="1" applyFill="1" applyBorder="1" applyAlignment="1" applyProtection="1">
      <alignment horizontal="right" vertical="center" wrapText="1"/>
    </xf>
    <xf numFmtId="164" fontId="2" fillId="7" borderId="37" xfId="2" applyNumberFormat="1" applyFont="1" applyFill="1" applyBorder="1" applyAlignment="1" applyProtection="1">
      <alignment horizontal="right" vertical="center" wrapText="1"/>
    </xf>
    <xf numFmtId="164" fontId="10" fillId="6" borderId="0" xfId="1" applyFont="1" applyFill="1" applyBorder="1" applyAlignment="1" applyProtection="1">
      <alignment horizontal="right" vertical="center" wrapText="1"/>
    </xf>
    <xf numFmtId="164" fontId="10" fillId="6" borderId="67" xfId="1" applyFont="1" applyFill="1" applyBorder="1" applyAlignment="1" applyProtection="1">
      <alignment horizontal="right" vertical="center" wrapText="1"/>
    </xf>
    <xf numFmtId="164" fontId="11" fillId="6" borderId="0" xfId="1" applyFont="1" applyFill="1" applyBorder="1" applyAlignment="1" applyProtection="1">
      <alignment horizontal="right" vertical="center" wrapText="1"/>
    </xf>
    <xf numFmtId="164" fontId="11" fillId="6" borderId="71" xfId="1" applyFont="1" applyFill="1" applyBorder="1" applyAlignment="1" applyProtection="1">
      <alignment horizontal="right" vertical="center" wrapText="1"/>
    </xf>
    <xf numFmtId="164" fontId="14" fillId="15" borderId="0" xfId="1" applyFont="1" applyFill="1" applyBorder="1" applyAlignment="1" applyProtection="1">
      <alignment horizontal="right" vertical="center" wrapText="1"/>
    </xf>
    <xf numFmtId="164" fontId="14" fillId="15" borderId="71" xfId="1" applyFont="1" applyFill="1" applyBorder="1" applyAlignment="1" applyProtection="1">
      <alignment horizontal="right" vertical="center" wrapText="1"/>
    </xf>
    <xf numFmtId="164" fontId="2" fillId="3" borderId="33" xfId="0" applyFont="1" applyFill="1" applyBorder="1" applyAlignment="1" applyProtection="1">
      <alignment horizontal="center" vertical="center" wrapText="1"/>
    </xf>
    <xf numFmtId="164" fontId="7" fillId="6" borderId="33" xfId="1" applyNumberFormat="1" applyFont="1" applyFill="1" applyBorder="1" applyAlignment="1" applyProtection="1">
      <alignment horizontal="center" vertical="center" wrapText="1"/>
    </xf>
    <xf numFmtId="164" fontId="2" fillId="11" borderId="33" xfId="1" applyNumberFormat="1" applyFont="1" applyFill="1" applyBorder="1" applyAlignment="1" applyProtection="1">
      <alignment horizontal="center" vertical="center" wrapText="1"/>
    </xf>
    <xf numFmtId="164" fontId="2" fillId="3" borderId="32" xfId="0" applyFont="1" applyFill="1" applyBorder="1" applyAlignment="1" applyProtection="1">
      <alignment horizontal="center" vertical="center" wrapText="1"/>
    </xf>
    <xf numFmtId="164" fontId="6" fillId="15" borderId="8" xfId="1" applyNumberFormat="1" applyFont="1" applyFill="1" applyBorder="1" applyAlignment="1" applyProtection="1">
      <alignment horizontal="center" vertical="center" wrapText="1"/>
    </xf>
    <xf numFmtId="164" fontId="8" fillId="6" borderId="33" xfId="1" applyNumberFormat="1" applyFont="1" applyFill="1" applyBorder="1" applyAlignment="1" applyProtection="1">
      <alignment horizontal="center" vertical="center" wrapText="1"/>
    </xf>
    <xf numFmtId="164" fontId="8" fillId="6" borderId="39" xfId="1" applyNumberFormat="1" applyFont="1" applyFill="1" applyBorder="1" applyAlignment="1" applyProtection="1">
      <alignment horizontal="center" vertical="center" wrapText="1"/>
    </xf>
    <xf numFmtId="164" fontId="5" fillId="5" borderId="10" xfId="1" applyNumberFormat="1" applyFont="1" applyFill="1" applyBorder="1" applyAlignment="1" applyProtection="1">
      <alignment horizontal="center" vertical="center" wrapText="1"/>
    </xf>
    <xf numFmtId="164" fontId="7" fillId="8" borderId="81" xfId="1" applyNumberFormat="1" applyFont="1" applyFill="1" applyBorder="1" applyAlignment="1" applyProtection="1">
      <alignment horizontal="center" vertical="center" wrapText="1"/>
    </xf>
    <xf numFmtId="164" fontId="7" fillId="8" borderId="11" xfId="1" applyNumberFormat="1" applyFont="1" applyFill="1" applyBorder="1" applyAlignment="1" applyProtection="1">
      <alignment horizontal="center" vertical="center" wrapText="1"/>
    </xf>
    <xf numFmtId="164" fontId="2" fillId="0" borderId="18" xfId="1" applyFont="1" applyFill="1" applyBorder="1" applyAlignment="1" applyProtection="1">
      <alignment horizontal="center" vertical="center" wrapText="1"/>
    </xf>
    <xf numFmtId="164" fontId="2" fillId="0" borderId="18" xfId="1" applyFont="1" applyFill="1" applyBorder="1" applyAlignment="1" applyProtection="1">
      <alignment horizontal="left" vertical="center" wrapText="1"/>
    </xf>
    <xf numFmtId="164" fontId="10" fillId="2" borderId="25" xfId="1" applyNumberFormat="1" applyFont="1" applyFill="1" applyBorder="1" applyAlignment="1" applyProtection="1">
      <alignment horizontal="center" vertical="center" wrapText="1"/>
    </xf>
    <xf numFmtId="164" fontId="3" fillId="9" borderId="80" xfId="1" applyNumberFormat="1" applyFont="1" applyFill="1" applyBorder="1" applyAlignment="1" applyProtection="1">
      <alignment horizontal="center" vertical="center" wrapText="1"/>
    </xf>
    <xf numFmtId="164" fontId="0" fillId="7" borderId="0" xfId="0" applyNumberFormat="1" applyFill="1" applyBorder="1"/>
    <xf numFmtId="164" fontId="8" fillId="6" borderId="31" xfId="1" applyNumberFormat="1" applyFont="1" applyFill="1" applyBorder="1" applyAlignment="1" applyProtection="1">
      <alignment horizontal="center" vertical="center" wrapText="1"/>
    </xf>
    <xf numFmtId="164" fontId="8" fillId="6" borderId="36" xfId="1" applyNumberFormat="1" applyFont="1" applyFill="1" applyBorder="1" applyAlignment="1" applyProtection="1">
      <alignment horizontal="center" vertical="center" wrapText="1"/>
    </xf>
    <xf numFmtId="164" fontId="10" fillId="6" borderId="27" xfId="1" applyNumberFormat="1" applyFont="1" applyFill="1" applyBorder="1" applyAlignment="1" applyProtection="1">
      <alignment horizontal="center" vertical="center" wrapText="1"/>
    </xf>
    <xf numFmtId="164" fontId="10" fillId="6" borderId="36" xfId="1" applyNumberFormat="1" applyFont="1" applyFill="1" applyBorder="1" applyAlignment="1" applyProtection="1">
      <alignment horizontal="center" vertical="center" wrapText="1"/>
      <protection locked="0"/>
    </xf>
    <xf numFmtId="164" fontId="10" fillId="6" borderId="62" xfId="1" applyNumberFormat="1" applyFont="1" applyFill="1" applyBorder="1" applyAlignment="1" applyProtection="1">
      <alignment horizontal="center" vertical="center" wrapText="1"/>
    </xf>
    <xf numFmtId="164" fontId="8" fillId="7" borderId="71" xfId="1" applyNumberFormat="1" applyFont="1" applyFill="1" applyBorder="1" applyAlignment="1" applyProtection="1">
      <alignment horizontal="center" vertical="center" wrapText="1"/>
    </xf>
    <xf numFmtId="164" fontId="2" fillId="17" borderId="65" xfId="1" applyNumberFormat="1" applyFont="1" applyFill="1" applyBorder="1" applyAlignment="1" applyProtection="1">
      <alignment horizontal="center" vertical="center" wrapText="1"/>
    </xf>
    <xf numFmtId="164" fontId="2" fillId="17" borderId="0" xfId="1" applyNumberFormat="1" applyFont="1" applyFill="1" applyBorder="1" applyAlignment="1" applyProtection="1">
      <alignment horizontal="center" vertical="center" wrapText="1"/>
    </xf>
    <xf numFmtId="164" fontId="2" fillId="17" borderId="63" xfId="1" applyNumberFormat="1" applyFont="1" applyFill="1" applyBorder="1" applyAlignment="1" applyProtection="1">
      <alignment horizontal="center" vertical="center" wrapText="1"/>
    </xf>
    <xf numFmtId="164" fontId="0" fillId="0" borderId="0" xfId="0" applyNumberFormat="1" applyAlignment="1">
      <alignment horizontal="center" vertical="center"/>
    </xf>
    <xf numFmtId="9" fontId="10" fillId="6" borderId="36" xfId="1" applyNumberFormat="1" applyFont="1" applyFill="1" applyBorder="1" applyAlignment="1" applyProtection="1">
      <alignment horizontal="center" vertical="center" wrapText="1"/>
      <protection locked="0"/>
    </xf>
    <xf numFmtId="165" fontId="11" fillId="7" borderId="83" xfId="2" applyNumberFormat="1" applyFont="1" applyFill="1" applyBorder="1" applyAlignment="1" applyProtection="1">
      <alignment horizontal="right" vertical="center" wrapText="1"/>
    </xf>
    <xf numFmtId="165" fontId="11" fillId="7" borderId="39" xfId="2" applyNumberFormat="1" applyFont="1" applyFill="1" applyBorder="1" applyAlignment="1" applyProtection="1">
      <alignment horizontal="right" vertical="center" wrapText="1"/>
    </xf>
    <xf numFmtId="165" fontId="7" fillId="7" borderId="39" xfId="2" applyNumberFormat="1" applyFont="1" applyFill="1" applyBorder="1" applyAlignment="1" applyProtection="1">
      <alignment horizontal="right" vertical="center" wrapText="1"/>
    </xf>
    <xf numFmtId="165" fontId="7" fillId="6" borderId="81" xfId="2" applyNumberFormat="1" applyFont="1" applyFill="1" applyBorder="1" applyAlignment="1" applyProtection="1">
      <alignment horizontal="right" vertical="center" wrapText="1"/>
    </xf>
    <xf numFmtId="165" fontId="7" fillId="6" borderId="39" xfId="2" applyNumberFormat="1" applyFont="1" applyFill="1" applyBorder="1" applyAlignment="1" applyProtection="1">
      <alignment horizontal="right" vertical="center" wrapText="1"/>
    </xf>
    <xf numFmtId="165" fontId="7" fillId="6" borderId="84" xfId="2" applyNumberFormat="1" applyFont="1" applyFill="1" applyBorder="1" applyAlignment="1" applyProtection="1">
      <alignment horizontal="right" vertical="center" wrapText="1"/>
    </xf>
    <xf numFmtId="165" fontId="0" fillId="7" borderId="9" xfId="0" applyNumberFormat="1" applyFill="1" applyBorder="1"/>
    <xf numFmtId="165" fontId="20" fillId="15" borderId="80" xfId="2" applyNumberFormat="1" applyFont="1" applyFill="1" applyBorder="1" applyAlignment="1" applyProtection="1">
      <alignment horizontal="right" vertical="center" wrapText="1"/>
    </xf>
    <xf numFmtId="164" fontId="2" fillId="0" borderId="18" xfId="1" applyFont="1" applyBorder="1" applyAlignment="1" applyProtection="1">
      <alignment horizontal="center" vertical="center" wrapText="1"/>
    </xf>
    <xf numFmtId="164" fontId="0" fillId="0" borderId="39" xfId="0" applyBorder="1" applyProtection="1">
      <protection locked="0"/>
    </xf>
    <xf numFmtId="164" fontId="0" fillId="0" borderId="84" xfId="0" applyBorder="1" applyProtection="1">
      <protection locked="0"/>
    </xf>
    <xf numFmtId="3" fontId="11" fillId="18" borderId="35" xfId="0" applyNumberFormat="1" applyFont="1" applyFill="1" applyBorder="1" applyAlignment="1" applyProtection="1">
      <alignment horizontal="center" vertical="center" wrapText="1"/>
      <protection locked="0"/>
    </xf>
    <xf numFmtId="49" fontId="10" fillId="11" borderId="31" xfId="0" applyNumberFormat="1" applyFont="1" applyFill="1" applyBorder="1" applyAlignment="1" applyProtection="1">
      <alignment horizontal="center" vertical="center" wrapText="1"/>
    </xf>
    <xf numFmtId="0" fontId="2" fillId="0" borderId="33" xfId="0" applyNumberFormat="1" applyFont="1" applyBorder="1" applyAlignment="1" applyProtection="1">
      <alignment horizontal="center" vertical="center" wrapText="1"/>
    </xf>
    <xf numFmtId="0" fontId="2" fillId="0" borderId="17" xfId="0" applyNumberFormat="1" applyFont="1" applyBorder="1" applyAlignment="1" applyProtection="1">
      <alignment horizontal="center" vertical="center" wrapText="1"/>
    </xf>
    <xf numFmtId="0" fontId="0" fillId="0" borderId="0" xfId="0" applyNumberFormat="1"/>
    <xf numFmtId="0" fontId="7" fillId="6" borderId="33" xfId="1" applyNumberFormat="1" applyFont="1" applyFill="1" applyBorder="1" applyAlignment="1" applyProtection="1">
      <alignment horizontal="left" vertical="center" wrapText="1"/>
    </xf>
    <xf numFmtId="0" fontId="7" fillId="8" borderId="33" xfId="0" applyNumberFormat="1" applyFont="1" applyFill="1" applyBorder="1" applyAlignment="1" applyProtection="1">
      <alignment horizontal="left" vertical="center" wrapText="1"/>
    </xf>
    <xf numFmtId="0" fontId="7" fillId="6" borderId="40" xfId="1" applyNumberFormat="1" applyFont="1" applyFill="1" applyBorder="1" applyAlignment="1" applyProtection="1">
      <alignment horizontal="left" vertical="center" wrapText="1"/>
    </xf>
    <xf numFmtId="0" fontId="7" fillId="6" borderId="11" xfId="1" applyNumberFormat="1" applyFont="1" applyFill="1" applyBorder="1" applyAlignment="1" applyProtection="1">
      <alignment horizontal="left" vertical="center" wrapText="1"/>
    </xf>
    <xf numFmtId="0" fontId="2" fillId="11" borderId="33" xfId="0" applyNumberFormat="1" applyFont="1" applyFill="1" applyBorder="1" applyAlignment="1" applyProtection="1">
      <alignment horizontal="center" vertical="center" wrapText="1"/>
    </xf>
    <xf numFmtId="0" fontId="3" fillId="9" borderId="52" xfId="0" applyNumberFormat="1" applyFont="1" applyFill="1" applyBorder="1" applyAlignment="1" applyProtection="1">
      <alignment horizontal="center" vertical="center" wrapText="1"/>
    </xf>
    <xf numFmtId="0" fontId="5" fillId="5" borderId="47" xfId="1" applyNumberFormat="1" applyFont="1" applyFill="1" applyBorder="1" applyAlignment="1" applyProtection="1">
      <alignment horizontal="center" vertical="center" wrapText="1"/>
    </xf>
    <xf numFmtId="0" fontId="7" fillId="6" borderId="60" xfId="1" applyNumberFormat="1" applyFont="1" applyFill="1" applyBorder="1" applyAlignment="1" applyProtection="1">
      <alignment horizontal="center" vertical="center" wrapText="1"/>
    </xf>
    <xf numFmtId="0" fontId="4" fillId="10" borderId="53" xfId="0" applyNumberFormat="1" applyFont="1" applyFill="1" applyBorder="1" applyAlignment="1" applyProtection="1">
      <alignment horizontal="center" vertical="center" wrapText="1"/>
    </xf>
    <xf numFmtId="0" fontId="4" fillId="10" borderId="23" xfId="0" applyNumberFormat="1" applyFont="1" applyFill="1" applyBorder="1" applyAlignment="1" applyProtection="1">
      <alignment horizontal="center" vertical="center" wrapText="1"/>
    </xf>
    <xf numFmtId="0" fontId="7" fillId="6" borderId="47" xfId="1" applyNumberFormat="1" applyFont="1" applyFill="1" applyBorder="1" applyAlignment="1" applyProtection="1">
      <alignment horizontal="center" vertical="center" wrapText="1"/>
    </xf>
    <xf numFmtId="0" fontId="4" fillId="10" borderId="53" xfId="1" applyNumberFormat="1" applyFont="1" applyFill="1" applyBorder="1" applyAlignment="1" applyProtection="1">
      <alignment horizontal="center" vertical="center" wrapText="1"/>
    </xf>
    <xf numFmtId="0" fontId="5" fillId="5" borderId="13" xfId="1" applyNumberFormat="1" applyFont="1" applyFill="1" applyBorder="1" applyAlignment="1" applyProtection="1">
      <alignment horizontal="center" vertical="center" wrapText="1"/>
    </xf>
    <xf numFmtId="0" fontId="7" fillId="8" borderId="32" xfId="0" applyNumberFormat="1" applyFont="1" applyFill="1" applyBorder="1" applyAlignment="1" applyProtection="1">
      <alignment horizontal="center" vertical="center" wrapText="1"/>
    </xf>
    <xf numFmtId="0" fontId="7" fillId="6" borderId="37" xfId="1" applyNumberFormat="1" applyFont="1" applyFill="1" applyBorder="1" applyAlignment="1" applyProtection="1">
      <alignment horizontal="center" vertical="center" wrapText="1"/>
    </xf>
    <xf numFmtId="0" fontId="7" fillId="6" borderId="53" xfId="1" applyNumberFormat="1" applyFont="1" applyFill="1" applyBorder="1" applyAlignment="1" applyProtection="1">
      <alignment horizontal="center" vertical="center" wrapText="1"/>
    </xf>
    <xf numFmtId="0" fontId="4" fillId="10" borderId="36" xfId="0" applyNumberFormat="1" applyFont="1" applyFill="1" applyBorder="1" applyAlignment="1" applyProtection="1">
      <alignment horizontal="center" vertical="center" wrapText="1"/>
    </xf>
    <xf numFmtId="0" fontId="7" fillId="8" borderId="23" xfId="0" applyNumberFormat="1" applyFont="1" applyFill="1" applyBorder="1" applyAlignment="1" applyProtection="1">
      <alignment horizontal="center" vertical="center" wrapText="1"/>
    </xf>
    <xf numFmtId="0" fontId="7" fillId="8" borderId="75" xfId="0" applyNumberFormat="1" applyFont="1" applyFill="1" applyBorder="1" applyAlignment="1" applyProtection="1">
      <alignment horizontal="center" vertical="center" wrapText="1"/>
    </xf>
    <xf numFmtId="0" fontId="7" fillId="6" borderId="75" xfId="1" applyNumberFormat="1" applyFont="1" applyFill="1" applyBorder="1" applyAlignment="1" applyProtection="1">
      <alignment horizontal="center" vertical="center" wrapText="1"/>
    </xf>
    <xf numFmtId="0" fontId="7" fillId="6" borderId="23" xfId="1" applyNumberFormat="1" applyFont="1" applyFill="1" applyBorder="1" applyAlignment="1" applyProtection="1">
      <alignment horizontal="center" vertical="center" wrapText="1"/>
    </xf>
    <xf numFmtId="0" fontId="4" fillId="10" borderId="32" xfId="0" applyNumberFormat="1" applyFont="1" applyFill="1" applyBorder="1" applyAlignment="1" applyProtection="1">
      <alignment horizontal="center" vertical="center" wrapText="1"/>
    </xf>
    <xf numFmtId="0" fontId="7" fillId="8" borderId="37" xfId="0" applyNumberFormat="1" applyFont="1" applyFill="1" applyBorder="1" applyAlignment="1" applyProtection="1">
      <alignment horizontal="center" vertical="center" wrapText="1"/>
    </xf>
    <xf numFmtId="0" fontId="7" fillId="14" borderId="75" xfId="0" applyNumberFormat="1" applyFont="1" applyFill="1" applyBorder="1" applyAlignment="1" applyProtection="1">
      <alignment horizontal="center" vertical="center" wrapText="1"/>
    </xf>
    <xf numFmtId="0" fontId="10" fillId="7" borderId="0" xfId="0" applyNumberFormat="1" applyFont="1" applyFill="1" applyAlignment="1" applyProtection="1">
      <alignment horizontal="center" vertical="center" wrapText="1"/>
    </xf>
    <xf numFmtId="0" fontId="2" fillId="3" borderId="54" xfId="1" applyNumberFormat="1" applyFont="1" applyFill="1" applyBorder="1" applyAlignment="1" applyProtection="1">
      <alignment horizontal="center" vertical="center" wrapText="1"/>
    </xf>
    <xf numFmtId="0" fontId="11" fillId="7" borderId="22" xfId="1" applyNumberFormat="1" applyFont="1" applyFill="1" applyBorder="1" applyAlignment="1" applyProtection="1">
      <alignment horizontal="center" vertical="center" wrapText="1"/>
    </xf>
    <xf numFmtId="0" fontId="11" fillId="7" borderId="33" xfId="1" applyNumberFormat="1" applyFont="1" applyFill="1" applyBorder="1" applyAlignment="1" applyProtection="1">
      <alignment horizontal="center" vertical="center" wrapText="1"/>
    </xf>
    <xf numFmtId="0" fontId="7" fillId="7" borderId="33" xfId="1" applyNumberFormat="1" applyFont="1" applyFill="1" applyBorder="1" applyAlignment="1" applyProtection="1">
      <alignment horizontal="center" vertical="center" wrapText="1"/>
    </xf>
    <xf numFmtId="0" fontId="7" fillId="6" borderId="17" xfId="1" applyNumberFormat="1" applyFont="1" applyFill="1" applyBorder="1" applyAlignment="1" applyProtection="1">
      <alignment horizontal="left" vertical="center" wrapText="1"/>
    </xf>
    <xf numFmtId="0" fontId="0" fillId="7" borderId="44" xfId="0" applyNumberFormat="1" applyFill="1" applyBorder="1"/>
    <xf numFmtId="0" fontId="2" fillId="9" borderId="60" xfId="1" applyNumberFormat="1" applyFont="1" applyFill="1" applyBorder="1" applyAlignment="1" applyProtection="1">
      <alignment horizontal="center" vertical="center" wrapText="1"/>
    </xf>
    <xf numFmtId="0" fontId="11" fillId="7" borderId="23" xfId="1" applyNumberFormat="1" applyFont="1" applyFill="1" applyBorder="1" applyAlignment="1" applyProtection="1">
      <alignment horizontal="center" vertical="center" wrapText="1"/>
    </xf>
    <xf numFmtId="0" fontId="11" fillId="7" borderId="32" xfId="1" applyNumberFormat="1" applyFont="1" applyFill="1" applyBorder="1" applyAlignment="1" applyProtection="1">
      <alignment horizontal="center" vertical="center" wrapText="1"/>
    </xf>
    <xf numFmtId="0" fontId="7" fillId="7" borderId="32" xfId="1" applyNumberFormat="1" applyFont="1" applyFill="1" applyBorder="1" applyAlignment="1" applyProtection="1">
      <alignment horizontal="center" vertical="center" wrapText="1"/>
    </xf>
    <xf numFmtId="0" fontId="0" fillId="7" borderId="0" xfId="0" applyNumberFormat="1" applyFill="1" applyBorder="1"/>
    <xf numFmtId="0" fontId="0" fillId="0" borderId="0" xfId="0" applyNumberFormat="1" applyAlignment="1">
      <alignment horizontal="center" vertical="center"/>
    </xf>
    <xf numFmtId="164" fontId="2" fillId="11" borderId="31" xfId="1" applyNumberFormat="1" applyFont="1" applyFill="1" applyBorder="1" applyAlignment="1" applyProtection="1">
      <alignment vertical="center" wrapText="1"/>
    </xf>
    <xf numFmtId="0" fontId="5" fillId="5" borderId="60" xfId="1" applyNumberFormat="1" applyFont="1" applyFill="1" applyBorder="1" applyAlignment="1" applyProtection="1">
      <alignment horizontal="center" vertical="center" wrapText="1"/>
    </xf>
    <xf numFmtId="0" fontId="7" fillId="6" borderId="32" xfId="1" applyNumberFormat="1" applyFont="1" applyFill="1" applyBorder="1" applyAlignment="1" applyProtection="1">
      <alignment horizontal="center" vertical="center" wrapText="1"/>
    </xf>
    <xf numFmtId="0" fontId="2" fillId="0" borderId="23" xfId="1" applyNumberFormat="1" applyFont="1" applyFill="1" applyBorder="1" applyAlignment="1" applyProtection="1">
      <alignment horizontal="center" vertical="center" wrapText="1"/>
    </xf>
    <xf numFmtId="0" fontId="2" fillId="0" borderId="32" xfId="1" applyNumberFormat="1" applyFont="1" applyFill="1" applyBorder="1" applyAlignment="1" applyProtection="1">
      <alignment horizontal="center" vertical="center" wrapText="1"/>
    </xf>
    <xf numFmtId="2" fontId="0" fillId="0" borderId="0" xfId="0" applyNumberFormat="1"/>
    <xf numFmtId="1" fontId="0" fillId="0" borderId="0" xfId="0" applyNumberFormat="1"/>
    <xf numFmtId="164" fontId="10" fillId="7" borderId="0" xfId="0" applyFont="1" applyFill="1" applyAlignment="1">
      <alignment horizontal="center" vertical="center" wrapText="1"/>
    </xf>
    <xf numFmtId="164" fontId="11" fillId="3" borderId="31" xfId="0" applyFont="1" applyFill="1" applyBorder="1" applyAlignment="1">
      <alignment horizontal="center" vertical="center" wrapText="1"/>
    </xf>
    <xf numFmtId="164" fontId="11" fillId="3" borderId="36" xfId="0" applyFont="1" applyFill="1" applyBorder="1" applyAlignment="1">
      <alignment horizontal="center" vertical="center" wrapText="1"/>
    </xf>
    <xf numFmtId="164" fontId="11" fillId="3" borderId="25" xfId="0" applyFont="1" applyFill="1" applyBorder="1" applyAlignment="1">
      <alignment horizontal="center" vertical="center" wrapText="1"/>
    </xf>
    <xf numFmtId="166" fontId="11" fillId="3" borderId="31" xfId="0" applyNumberFormat="1" applyFont="1" applyFill="1" applyBorder="1" applyAlignment="1">
      <alignment horizontal="center" vertical="center" wrapText="1"/>
    </xf>
    <xf numFmtId="164" fontId="10" fillId="7" borderId="36" xfId="0" applyFont="1" applyFill="1" applyBorder="1" applyAlignment="1">
      <alignment horizontal="center" vertical="center" wrapText="1"/>
    </xf>
    <xf numFmtId="164" fontId="10" fillId="7" borderId="31" xfId="0" applyFont="1" applyFill="1" applyBorder="1" applyAlignment="1" applyProtection="1">
      <alignment horizontal="left" vertical="center" wrapText="1"/>
      <protection locked="0"/>
    </xf>
    <xf numFmtId="49" fontId="10" fillId="11" borderId="31" xfId="0" applyNumberFormat="1" applyFont="1" applyFill="1" applyBorder="1" applyAlignment="1" applyProtection="1">
      <alignment horizontal="left" vertical="center" wrapText="1"/>
      <protection locked="0"/>
    </xf>
    <xf numFmtId="14" fontId="10" fillId="7" borderId="31" xfId="0" applyNumberFormat="1" applyFont="1" applyFill="1" applyBorder="1" applyAlignment="1" applyProtection="1">
      <alignment horizontal="center" vertical="center" wrapText="1"/>
      <protection locked="0"/>
    </xf>
    <xf numFmtId="166" fontId="10" fillId="7" borderId="31" xfId="0" applyNumberFormat="1" applyFont="1" applyFill="1" applyBorder="1" applyAlignment="1" applyProtection="1">
      <alignment horizontal="right" vertical="center" wrapText="1"/>
      <protection locked="0"/>
    </xf>
    <xf numFmtId="3" fontId="10" fillId="7" borderId="31" xfId="0" applyNumberFormat="1" applyFont="1" applyFill="1" applyBorder="1" applyAlignment="1">
      <alignment horizontal="right" vertical="center" wrapText="1"/>
    </xf>
    <xf numFmtId="49" fontId="10" fillId="11" borderId="36" xfId="0" applyNumberFormat="1" applyFont="1" applyFill="1" applyBorder="1" applyAlignment="1" applyProtection="1">
      <alignment horizontal="center" vertical="center" wrapText="1"/>
      <protection locked="0"/>
    </xf>
    <xf numFmtId="164" fontId="10" fillId="7" borderId="42" xfId="0" applyFont="1" applyFill="1" applyBorder="1" applyAlignment="1" applyProtection="1">
      <alignment horizontal="left" vertical="center" wrapText="1"/>
      <protection locked="0"/>
    </xf>
    <xf numFmtId="49" fontId="10" fillId="7" borderId="42" xfId="0" applyNumberFormat="1" applyFont="1" applyFill="1" applyBorder="1" applyAlignment="1" applyProtection="1">
      <alignment horizontal="left" vertical="center" wrapText="1"/>
      <protection locked="0"/>
    </xf>
    <xf numFmtId="14" fontId="10" fillId="7" borderId="42" xfId="0" applyNumberFormat="1" applyFont="1" applyFill="1" applyBorder="1" applyAlignment="1" applyProtection="1">
      <alignment horizontal="center" vertical="center" wrapText="1"/>
      <protection locked="0"/>
    </xf>
    <xf numFmtId="166" fontId="10" fillId="7" borderId="42" xfId="0" applyNumberFormat="1" applyFont="1" applyFill="1" applyBorder="1" applyAlignment="1" applyProtection="1">
      <alignment horizontal="right" vertical="center" wrapText="1"/>
      <protection locked="0"/>
    </xf>
    <xf numFmtId="3" fontId="10" fillId="7" borderId="42" xfId="0" applyNumberFormat="1" applyFont="1" applyFill="1" applyBorder="1" applyAlignment="1">
      <alignment horizontal="right" vertical="center" wrapText="1"/>
    </xf>
    <xf numFmtId="49" fontId="10" fillId="7" borderId="43" xfId="0" applyNumberFormat="1" applyFont="1" applyFill="1" applyBorder="1" applyAlignment="1" applyProtection="1">
      <alignment horizontal="center" vertical="center" wrapText="1"/>
      <protection locked="0"/>
    </xf>
    <xf numFmtId="164" fontId="11" fillId="6" borderId="72" xfId="0" applyFont="1" applyFill="1" applyBorder="1" applyAlignment="1">
      <alignment horizontal="center" vertical="center" wrapText="1"/>
    </xf>
    <xf numFmtId="166" fontId="10" fillId="6" borderId="72" xfId="0" applyNumberFormat="1" applyFont="1" applyFill="1" applyBorder="1" applyAlignment="1">
      <alignment horizontal="right" vertical="center" wrapText="1"/>
    </xf>
    <xf numFmtId="3" fontId="10" fillId="6" borderId="72" xfId="0" applyNumberFormat="1" applyFont="1" applyFill="1" applyBorder="1" applyAlignment="1">
      <alignment horizontal="right" vertical="center" wrapText="1"/>
    </xf>
    <xf numFmtId="49" fontId="10" fillId="6" borderId="62" xfId="0" applyNumberFormat="1" applyFont="1" applyFill="1" applyBorder="1" applyAlignment="1">
      <alignment horizontal="center" vertical="center" wrapText="1"/>
    </xf>
    <xf numFmtId="164" fontId="11" fillId="3" borderId="0" xfId="0" applyFont="1" applyFill="1" applyAlignment="1">
      <alignment horizontal="left" vertical="center" wrapText="1"/>
    </xf>
    <xf numFmtId="164" fontId="10" fillId="7" borderId="0" xfId="0" applyFont="1" applyFill="1" applyAlignment="1">
      <alignment horizontal="left" vertical="center" wrapText="1"/>
    </xf>
    <xf numFmtId="164" fontId="10" fillId="7" borderId="0" xfId="0" applyFont="1" applyFill="1" applyAlignment="1">
      <alignment horizontal="right" vertical="center" wrapText="1"/>
    </xf>
    <xf numFmtId="0" fontId="10" fillId="7" borderId="33" xfId="0" applyNumberFormat="1" applyFont="1" applyFill="1" applyBorder="1" applyAlignment="1">
      <alignment horizontal="center" vertical="center" wrapText="1"/>
    </xf>
    <xf numFmtId="0" fontId="10" fillId="7" borderId="41" xfId="0" applyNumberFormat="1" applyFont="1" applyFill="1" applyBorder="1" applyAlignment="1">
      <alignment horizontal="center" vertical="center" wrapText="1"/>
    </xf>
    <xf numFmtId="0" fontId="10" fillId="7" borderId="0" xfId="0" applyNumberFormat="1" applyFont="1" applyFill="1" applyAlignment="1">
      <alignment horizontal="center" vertical="center" wrapText="1"/>
    </xf>
    <xf numFmtId="166" fontId="10" fillId="7" borderId="0" xfId="0" applyNumberFormat="1" applyFont="1" applyFill="1" applyProtection="1"/>
    <xf numFmtId="164" fontId="10" fillId="7" borderId="0" xfId="0" applyFont="1" applyFill="1" applyProtection="1"/>
    <xf numFmtId="164" fontId="11" fillId="16" borderId="32" xfId="0" applyFont="1" applyFill="1" applyBorder="1" applyAlignment="1" applyProtection="1">
      <alignment horizontal="center" vertical="center" wrapText="1"/>
    </xf>
    <xf numFmtId="166" fontId="10" fillId="7" borderId="0" xfId="0" applyNumberFormat="1" applyFont="1" applyFill="1" applyAlignment="1" applyProtection="1">
      <alignment horizontal="center" vertical="center" wrapText="1"/>
    </xf>
    <xf numFmtId="164" fontId="10" fillId="3" borderId="32" xfId="0" applyFont="1" applyFill="1" applyBorder="1" applyAlignment="1" applyProtection="1">
      <alignment horizontal="center" vertical="center" wrapText="1"/>
    </xf>
    <xf numFmtId="49" fontId="10" fillId="11" borderId="31" xfId="0" applyNumberFormat="1" applyFont="1" applyFill="1" applyBorder="1" applyAlignment="1" applyProtection="1">
      <alignment horizontal="left" vertical="center" wrapText="1"/>
    </xf>
    <xf numFmtId="49" fontId="10" fillId="12" borderId="32" xfId="0" applyNumberFormat="1" applyFont="1" applyFill="1" applyBorder="1" applyAlignment="1" applyProtection="1">
      <alignment horizontal="center" vertical="center" wrapText="1"/>
      <protection locked="0"/>
    </xf>
    <xf numFmtId="166" fontId="2" fillId="11" borderId="33" xfId="0" applyNumberFormat="1" applyFont="1" applyFill="1" applyBorder="1" applyAlignment="1" applyProtection="1">
      <alignment horizontal="justify" vertical="center" wrapText="1"/>
    </xf>
    <xf numFmtId="166" fontId="2" fillId="11" borderId="31" xfId="0" applyNumberFormat="1" applyFont="1" applyFill="1" applyBorder="1" applyAlignment="1" applyProtection="1">
      <alignment horizontal="justify" vertical="center" wrapText="1"/>
    </xf>
    <xf numFmtId="166" fontId="2" fillId="11" borderId="31" xfId="0" applyNumberFormat="1" applyFont="1" applyFill="1" applyBorder="1" applyAlignment="1" applyProtection="1">
      <alignment horizontal="left" vertical="center" wrapText="1"/>
    </xf>
    <xf numFmtId="3" fontId="10" fillId="11" borderId="31" xfId="0" applyNumberFormat="1" applyFont="1" applyFill="1" applyBorder="1" applyAlignment="1" applyProtection="1">
      <alignment horizontal="center" vertical="center" wrapText="1"/>
    </xf>
    <xf numFmtId="9" fontId="8" fillId="11" borderId="36" xfId="0" applyNumberFormat="1" applyFont="1" applyFill="1" applyBorder="1" applyAlignment="1" applyProtection="1">
      <alignment horizontal="left" vertical="center" wrapText="1"/>
    </xf>
    <xf numFmtId="1" fontId="8" fillId="13" borderId="33" xfId="0" applyNumberFormat="1" applyFont="1" applyFill="1" applyBorder="1" applyAlignment="1" applyProtection="1">
      <alignment horizontal="center" vertical="center" wrapText="1"/>
    </xf>
    <xf numFmtId="1" fontId="8" fillId="12" borderId="31" xfId="0" applyNumberFormat="1" applyFont="1" applyFill="1" applyBorder="1" applyAlignment="1" applyProtection="1">
      <alignment horizontal="center" vertical="center" wrapText="1"/>
      <protection locked="0"/>
    </xf>
    <xf numFmtId="1" fontId="8" fillId="12" borderId="36" xfId="0" applyNumberFormat="1" applyFont="1" applyFill="1" applyBorder="1" applyAlignment="1" applyProtection="1">
      <alignment horizontal="center" vertical="center" wrapText="1"/>
      <protection locked="0"/>
    </xf>
    <xf numFmtId="1" fontId="8" fillId="12" borderId="33" xfId="0" applyNumberFormat="1" applyFont="1" applyFill="1" applyBorder="1" applyAlignment="1" applyProtection="1">
      <alignment horizontal="center" vertical="center" wrapText="1"/>
      <protection locked="0"/>
    </xf>
    <xf numFmtId="9" fontId="8" fillId="11" borderId="52" xfId="0" applyNumberFormat="1" applyFont="1" applyFill="1" applyBorder="1" applyAlignment="1" applyProtection="1">
      <alignment horizontal="left" vertical="center" wrapText="1"/>
    </xf>
    <xf numFmtId="1" fontId="8" fillId="12" borderId="17" xfId="0" applyNumberFormat="1" applyFont="1" applyFill="1" applyBorder="1" applyAlignment="1" applyProtection="1">
      <alignment horizontal="center" vertical="center" wrapText="1"/>
      <protection locked="0"/>
    </xf>
    <xf numFmtId="1" fontId="8" fillId="12" borderId="18" xfId="0" applyNumberFormat="1" applyFont="1" applyFill="1" applyBorder="1" applyAlignment="1" applyProtection="1">
      <alignment horizontal="center" vertical="center" wrapText="1"/>
      <protection locked="0"/>
    </xf>
    <xf numFmtId="1" fontId="8" fillId="12" borderId="52" xfId="0" applyNumberFormat="1" applyFont="1" applyFill="1" applyBorder="1" applyAlignment="1" applyProtection="1">
      <alignment horizontal="center" vertical="center" wrapText="1"/>
      <protection locked="0"/>
    </xf>
    <xf numFmtId="164" fontId="10" fillId="11" borderId="71" xfId="0" applyFont="1" applyFill="1" applyBorder="1" applyProtection="1"/>
    <xf numFmtId="164" fontId="10" fillId="11" borderId="6" xfId="0" applyFont="1" applyFill="1" applyBorder="1" applyProtection="1"/>
    <xf numFmtId="164" fontId="10" fillId="11" borderId="0" xfId="0" applyFont="1" applyFill="1" applyBorder="1" applyProtection="1"/>
    <xf numFmtId="164" fontId="11" fillId="16" borderId="7" xfId="0" applyFont="1" applyFill="1" applyBorder="1" applyAlignment="1" applyProtection="1">
      <alignment horizontal="left"/>
    </xf>
    <xf numFmtId="166" fontId="2" fillId="7" borderId="0" xfId="0" applyNumberFormat="1" applyFont="1" applyFill="1" applyProtection="1"/>
    <xf numFmtId="164" fontId="2" fillId="7" borderId="0" xfId="0" applyFont="1" applyFill="1" applyProtection="1"/>
    <xf numFmtId="0" fontId="10" fillId="3" borderId="33" xfId="0" applyNumberFormat="1" applyFont="1" applyFill="1" applyBorder="1" applyAlignment="1" applyProtection="1">
      <alignment horizontal="center" vertical="center" wrapText="1"/>
    </xf>
    <xf numFmtId="0" fontId="10" fillId="3" borderId="31" xfId="0" applyNumberFormat="1" applyFont="1" applyFill="1" applyBorder="1" applyAlignment="1" applyProtection="1">
      <alignment horizontal="center" vertical="center" wrapText="1"/>
    </xf>
    <xf numFmtId="0" fontId="10" fillId="3" borderId="31" xfId="0" applyNumberFormat="1" applyFont="1" applyFill="1" applyBorder="1" applyAlignment="1" applyProtection="1">
      <alignment horizontal="center"/>
    </xf>
    <xf numFmtId="0" fontId="10" fillId="3" borderId="36" xfId="0" applyNumberFormat="1" applyFont="1" applyFill="1" applyBorder="1" applyAlignment="1" applyProtection="1">
      <alignment horizontal="center"/>
    </xf>
    <xf numFmtId="164" fontId="2" fillId="7" borderId="0" xfId="0" applyFont="1" applyFill="1" applyAlignment="1" applyProtection="1">
      <alignment horizontal="left" vertical="center" wrapText="1"/>
    </xf>
    <xf numFmtId="164" fontId="2" fillId="7" borderId="0" xfId="0" applyFont="1" applyFill="1" applyAlignment="1" applyProtection="1">
      <alignment horizontal="center" vertical="center" wrapText="1"/>
    </xf>
    <xf numFmtId="0" fontId="2" fillId="3" borderId="29" xfId="0" applyNumberFormat="1" applyFont="1" applyFill="1" applyBorder="1" applyAlignment="1" applyProtection="1">
      <alignment horizontal="left" vertical="center" wrapText="1"/>
    </xf>
    <xf numFmtId="0" fontId="27" fillId="5" borderId="54" xfId="0" applyNumberFormat="1" applyFont="1" applyFill="1" applyBorder="1" applyAlignment="1" applyProtection="1">
      <alignment horizontal="left" vertical="center" wrapText="1"/>
    </xf>
    <xf numFmtId="0" fontId="27" fillId="5" borderId="54" xfId="0" applyNumberFormat="1" applyFont="1" applyFill="1" applyBorder="1" applyAlignment="1" applyProtection="1">
      <alignment horizontal="center" vertical="center" wrapText="1"/>
    </xf>
    <xf numFmtId="0" fontId="27" fillId="5" borderId="11" xfId="0" applyNumberFormat="1" applyFont="1" applyFill="1" applyBorder="1" applyAlignment="1" applyProtection="1">
      <alignment horizontal="center" vertical="center" wrapText="1"/>
    </xf>
    <xf numFmtId="0" fontId="27" fillId="5" borderId="11" xfId="0" applyNumberFormat="1" applyFont="1" applyFill="1" applyBorder="1" applyAlignment="1" applyProtection="1">
      <alignment horizontal="left" vertical="center" wrapText="1"/>
    </xf>
    <xf numFmtId="0" fontId="2" fillId="7" borderId="0" xfId="0" applyNumberFormat="1" applyFont="1" applyFill="1" applyAlignment="1" applyProtection="1">
      <alignment horizontal="left" vertical="center" wrapText="1"/>
    </xf>
    <xf numFmtId="0" fontId="2" fillId="3" borderId="9" xfId="0" applyNumberFormat="1" applyFont="1" applyFill="1" applyBorder="1" applyAlignment="1" applyProtection="1">
      <alignment horizontal="left" vertical="center" wrapText="1"/>
    </xf>
    <xf numFmtId="0" fontId="2" fillId="3" borderId="0" xfId="0" applyNumberFormat="1" applyFont="1" applyFill="1" applyBorder="1" applyAlignment="1" applyProtection="1">
      <alignment horizontal="left" vertical="center" wrapText="1"/>
    </xf>
    <xf numFmtId="0" fontId="4" fillId="3" borderId="54" xfId="0" applyNumberFormat="1" applyFont="1" applyFill="1" applyBorder="1" applyAlignment="1" applyProtection="1">
      <alignment horizontal="center" vertical="center" wrapText="1"/>
    </xf>
    <xf numFmtId="0" fontId="4" fillId="3" borderId="55" xfId="0" applyNumberFormat="1" applyFont="1" applyFill="1" applyBorder="1" applyAlignment="1" applyProtection="1">
      <alignment horizontal="center" vertical="center" wrapText="1"/>
    </xf>
    <xf numFmtId="0" fontId="27" fillId="5" borderId="53" xfId="0" applyNumberFormat="1" applyFont="1" applyFill="1" applyBorder="1" applyAlignment="1" applyProtection="1">
      <alignment horizontal="center" vertical="center" wrapText="1"/>
    </xf>
    <xf numFmtId="0" fontId="2" fillId="12" borderId="31" xfId="0" applyNumberFormat="1" applyFont="1" applyFill="1" applyBorder="1" applyAlignment="1" applyProtection="1">
      <alignment horizontal="center" vertical="center" wrapText="1"/>
      <protection locked="0"/>
    </xf>
    <xf numFmtId="0" fontId="2" fillId="12" borderId="36" xfId="0" applyNumberFormat="1" applyFont="1" applyFill="1" applyBorder="1" applyAlignment="1" applyProtection="1">
      <alignment horizontal="center" vertical="center" wrapText="1"/>
      <protection locked="0"/>
    </xf>
    <xf numFmtId="0" fontId="2" fillId="12" borderId="18" xfId="0" applyNumberFormat="1" applyFont="1" applyFill="1" applyBorder="1" applyAlignment="1" applyProtection="1">
      <alignment horizontal="center" vertical="center" wrapText="1"/>
      <protection locked="0"/>
    </xf>
    <xf numFmtId="0" fontId="2" fillId="12" borderId="52" xfId="0" applyNumberFormat="1" applyFont="1" applyFill="1" applyBorder="1" applyAlignment="1" applyProtection="1">
      <alignment horizontal="center" vertical="center" wrapText="1"/>
      <protection locked="0"/>
    </xf>
    <xf numFmtId="0" fontId="27" fillId="5" borderId="12" xfId="0" applyNumberFormat="1" applyFont="1" applyFill="1" applyBorder="1" applyAlignment="1" applyProtection="1">
      <alignment horizontal="center" vertical="center" wrapText="1"/>
    </xf>
    <xf numFmtId="0" fontId="2" fillId="12" borderId="25" xfId="0" applyNumberFormat="1" applyFont="1" applyFill="1" applyBorder="1" applyAlignment="1" applyProtection="1">
      <alignment horizontal="center" vertical="center" wrapText="1"/>
      <protection locked="0"/>
    </xf>
    <xf numFmtId="166" fontId="2" fillId="11" borderId="33" xfId="0" applyNumberFormat="1" applyFont="1" applyFill="1" applyBorder="1" applyAlignment="1" applyProtection="1">
      <alignment horizontal="center" vertical="center" wrapText="1"/>
    </xf>
    <xf numFmtId="0" fontId="10" fillId="11" borderId="31" xfId="0" applyNumberFormat="1" applyFont="1" applyFill="1" applyBorder="1" applyAlignment="1" applyProtection="1">
      <alignment horizontal="center" vertical="center" wrapText="1"/>
    </xf>
    <xf numFmtId="0" fontId="10" fillId="11" borderId="48" xfId="0" applyNumberFormat="1" applyFont="1" applyFill="1" applyBorder="1" applyProtection="1"/>
    <xf numFmtId="0" fontId="10" fillId="7" borderId="0" xfId="0" applyNumberFormat="1" applyFont="1" applyFill="1" applyProtection="1"/>
    <xf numFmtId="1" fontId="5" fillId="5" borderId="60" xfId="1" applyNumberFormat="1" applyFont="1" applyFill="1" applyBorder="1" applyAlignment="1" applyProtection="1">
      <alignment horizontal="center" vertical="center" wrapText="1"/>
    </xf>
    <xf numFmtId="1" fontId="7" fillId="6" borderId="47"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7" fillId="6" borderId="23" xfId="1" applyNumberFormat="1" applyFont="1" applyFill="1" applyBorder="1" applyAlignment="1" applyProtection="1">
      <alignment horizontal="center" vertical="center" wrapText="1"/>
    </xf>
    <xf numFmtId="1" fontId="2" fillId="11" borderId="32" xfId="1" applyNumberFormat="1" applyFont="1" applyFill="1" applyBorder="1" applyAlignment="1" applyProtection="1">
      <alignment horizontal="center" vertical="center" wrapText="1"/>
    </xf>
    <xf numFmtId="1" fontId="7" fillId="6" borderId="32" xfId="1" applyNumberFormat="1" applyFont="1" applyFill="1" applyBorder="1" applyAlignment="1" applyProtection="1">
      <alignment horizontal="center" vertical="center" wrapText="1"/>
    </xf>
    <xf numFmtId="1" fontId="5" fillId="5" borderId="51" xfId="1" applyNumberFormat="1" applyFont="1" applyFill="1" applyBorder="1" applyAlignment="1" applyProtection="1">
      <alignment horizontal="center" vertical="center" wrapText="1"/>
    </xf>
    <xf numFmtId="1" fontId="7" fillId="8" borderId="13" xfId="1" applyNumberFormat="1" applyFont="1" applyFill="1" applyBorder="1" applyAlignment="1" applyProtection="1">
      <alignment horizontal="center" vertical="center" wrapText="1"/>
    </xf>
    <xf numFmtId="1" fontId="7" fillId="6" borderId="3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 fontId="2" fillId="0" borderId="23" xfId="1" applyNumberFormat="1" applyFont="1" applyFill="1" applyBorder="1" applyAlignment="1" applyProtection="1">
      <alignment horizontal="center" vertical="center" wrapText="1"/>
    </xf>
    <xf numFmtId="1" fontId="2" fillId="0" borderId="32" xfId="1" applyNumberFormat="1" applyFont="1" applyFill="1" applyBorder="1" applyAlignment="1" applyProtection="1">
      <alignment horizontal="center" vertical="center" wrapText="1"/>
    </xf>
    <xf numFmtId="1" fontId="8" fillId="7" borderId="0" xfId="1" applyNumberFormat="1" applyFont="1" applyFill="1" applyBorder="1" applyAlignment="1" applyProtection="1">
      <alignment horizontal="center" vertical="center" wrapText="1"/>
    </xf>
    <xf numFmtId="1" fontId="5" fillId="5" borderId="4" xfId="1" applyNumberFormat="1" applyFont="1" applyFill="1" applyBorder="1" applyAlignment="1" applyProtection="1">
      <alignment horizontal="center" vertical="center" wrapText="1"/>
    </xf>
    <xf numFmtId="1" fontId="7" fillId="6" borderId="44"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7" fillId="6" borderId="28" xfId="1" applyNumberFormat="1" applyFont="1" applyFill="1" applyBorder="1" applyAlignment="1" applyProtection="1">
      <alignment horizontal="center" vertical="center" wrapText="1"/>
    </xf>
    <xf numFmtId="1" fontId="2" fillId="11" borderId="30" xfId="1" applyNumberFormat="1" applyFont="1" applyFill="1" applyBorder="1" applyAlignment="1" applyProtection="1">
      <alignment horizontal="center" vertical="center" wrapText="1"/>
    </xf>
    <xf numFmtId="1" fontId="7" fillId="6" borderId="30" xfId="1" applyNumberFormat="1" applyFont="1" applyFill="1" applyBorder="1" applyAlignment="1" applyProtection="1">
      <alignment horizontal="center" vertical="center" wrapText="1"/>
    </xf>
    <xf numFmtId="1" fontId="7" fillId="6" borderId="26" xfId="1" applyNumberFormat="1" applyFont="1" applyFill="1" applyBorder="1" applyAlignment="1" applyProtection="1">
      <alignment horizontal="center" vertical="center" wrapText="1"/>
    </xf>
    <xf numFmtId="1" fontId="5" fillId="5" borderId="61" xfId="1" applyNumberFormat="1" applyFont="1" applyFill="1" applyBorder="1" applyAlignment="1" applyProtection="1">
      <alignment horizontal="center" vertical="center" wrapText="1"/>
    </xf>
    <xf numFmtId="1" fontId="7" fillId="8" borderId="11" xfId="1" applyNumberFormat="1" applyFont="1" applyFill="1" applyBorder="1" applyAlignment="1" applyProtection="1">
      <alignment horizontal="center" vertical="center" wrapText="1"/>
    </xf>
    <xf numFmtId="1" fontId="7" fillId="6" borderId="40"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7" fillId="6" borderId="22" xfId="1" applyNumberFormat="1" applyFont="1" applyFill="1" applyBorder="1" applyAlignment="1" applyProtection="1">
      <alignment horizontal="center" vertical="center" wrapText="1"/>
    </xf>
    <xf numFmtId="1" fontId="7" fillId="6" borderId="33" xfId="1" applyNumberFormat="1" applyFont="1" applyFill="1" applyBorder="1" applyAlignment="1" applyProtection="1">
      <alignment horizontal="center" vertical="center" wrapText="1"/>
    </xf>
    <xf numFmtId="1" fontId="5" fillId="5" borderId="54" xfId="1" applyNumberFormat="1" applyFont="1" applyFill="1" applyBorder="1" applyAlignment="1" applyProtection="1">
      <alignment horizontal="center" vertical="center" wrapText="1"/>
    </xf>
    <xf numFmtId="1" fontId="2" fillId="0" borderId="22" xfId="1" applyNumberFormat="1" applyFont="1" applyBorder="1" applyAlignment="1" applyProtection="1">
      <alignment horizontal="center" vertical="center" wrapText="1"/>
    </xf>
    <xf numFmtId="1" fontId="2" fillId="0" borderId="33" xfId="1" applyNumberFormat="1" applyFont="1" applyFill="1" applyBorder="1" applyAlignment="1" applyProtection="1">
      <alignment horizontal="center" vertical="center" wrapText="1"/>
    </xf>
    <xf numFmtId="1" fontId="0" fillId="0" borderId="0" xfId="0" applyNumberFormat="1" applyAlignment="1">
      <alignment horizontal="center"/>
    </xf>
    <xf numFmtId="1" fontId="10" fillId="11" borderId="22" xfId="1" applyNumberFormat="1" applyFont="1" applyFill="1" applyBorder="1" applyAlignment="1" applyProtection="1">
      <alignment horizontal="center" vertical="center" wrapText="1"/>
    </xf>
    <xf numFmtId="1" fontId="10" fillId="11" borderId="40" xfId="1" applyNumberFormat="1" applyFont="1" applyFill="1" applyBorder="1" applyAlignment="1" applyProtection="1">
      <alignment horizontal="center" vertical="center" wrapText="1"/>
    </xf>
    <xf numFmtId="1" fontId="10" fillId="0" borderId="33" xfId="1" applyNumberFormat="1" applyFont="1" applyBorder="1" applyAlignment="1" applyProtection="1">
      <alignment horizontal="center" vertical="center" wrapText="1"/>
    </xf>
    <xf numFmtId="1" fontId="8" fillId="6" borderId="36"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protection locked="0"/>
    </xf>
    <xf numFmtId="1" fontId="2" fillId="17" borderId="36" xfId="1" applyNumberFormat="1" applyFont="1" applyFill="1" applyBorder="1" applyAlignment="1" applyProtection="1">
      <alignment horizontal="center" vertical="center" wrapText="1"/>
      <protection locked="0"/>
    </xf>
    <xf numFmtId="1" fontId="2" fillId="17" borderId="66" xfId="1" applyNumberFormat="1" applyFont="1" applyFill="1" applyBorder="1" applyAlignment="1" applyProtection="1">
      <alignment horizontal="center" vertical="center" wrapText="1"/>
    </xf>
    <xf numFmtId="1" fontId="2" fillId="17" borderId="9" xfId="1" applyNumberFormat="1" applyFont="1" applyFill="1" applyBorder="1" applyAlignment="1" applyProtection="1">
      <alignment horizontal="center" vertical="center" wrapText="1"/>
    </xf>
    <xf numFmtId="1" fontId="2" fillId="17" borderId="64" xfId="1" applyNumberFormat="1" applyFont="1" applyFill="1" applyBorder="1" applyAlignment="1" applyProtection="1">
      <alignment horizontal="center" vertical="center" wrapText="1"/>
    </xf>
    <xf numFmtId="1" fontId="10" fillId="6" borderId="0" xfId="1" applyNumberFormat="1" applyFont="1" applyFill="1" applyBorder="1" applyAlignment="1" applyProtection="1">
      <alignment horizontal="center" vertical="center" wrapText="1"/>
    </xf>
    <xf numFmtId="1" fontId="10" fillId="6" borderId="67" xfId="1" applyNumberFormat="1" applyFont="1" applyFill="1" applyBorder="1" applyAlignment="1" applyProtection="1">
      <alignment horizontal="center" vertical="center" wrapText="1"/>
      <protection locked="0"/>
    </xf>
    <xf numFmtId="1" fontId="10" fillId="6" borderId="71" xfId="1" applyNumberFormat="1" applyFont="1" applyFill="1" applyBorder="1" applyAlignment="1" applyProtection="1">
      <alignment horizontal="center" vertical="center" wrapText="1"/>
    </xf>
    <xf numFmtId="1" fontId="0" fillId="0" borderId="0" xfId="0" applyNumberFormat="1" applyAlignment="1">
      <alignment horizontal="center" vertical="center"/>
    </xf>
    <xf numFmtId="1" fontId="8" fillId="11" borderId="68" xfId="1" applyNumberFormat="1" applyFont="1" applyFill="1" applyBorder="1" applyAlignment="1" applyProtection="1">
      <alignment horizontal="center" vertical="center" wrapText="1"/>
    </xf>
    <xf numFmtId="1" fontId="10" fillId="11" borderId="31" xfId="0"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protection locked="0"/>
    </xf>
    <xf numFmtId="1" fontId="8" fillId="7" borderId="71" xfId="1" applyNumberFormat="1" applyFont="1" applyFill="1" applyBorder="1" applyAlignment="1" applyProtection="1">
      <alignment horizontal="center" vertical="center" wrapText="1"/>
    </xf>
    <xf numFmtId="167" fontId="2" fillId="3" borderId="43" xfId="1" applyNumberFormat="1" applyFont="1" applyFill="1" applyBorder="1" applyAlignment="1" applyProtection="1">
      <alignment horizontal="center" vertical="center" wrapText="1"/>
    </xf>
    <xf numFmtId="167" fontId="10" fillId="11" borderId="46" xfId="0" applyNumberFormat="1" applyFont="1" applyFill="1" applyBorder="1" applyAlignment="1" applyProtection="1">
      <alignment horizontal="right" vertical="center" wrapText="1"/>
    </xf>
    <xf numFmtId="167" fontId="10" fillId="11" borderId="34" xfId="0" applyNumberFormat="1" applyFont="1" applyFill="1" applyBorder="1" applyAlignment="1" applyProtection="1">
      <alignment horizontal="right" vertical="center" wrapText="1"/>
    </xf>
    <xf numFmtId="167" fontId="10" fillId="11" borderId="43" xfId="0" applyNumberFormat="1" applyFont="1" applyFill="1" applyBorder="1" applyAlignment="1" applyProtection="1">
      <alignment horizontal="right" vertical="center" wrapText="1"/>
    </xf>
    <xf numFmtId="167" fontId="15" fillId="7" borderId="9" xfId="1" applyNumberFormat="1" applyFont="1" applyFill="1" applyBorder="1" applyAlignment="1" applyProtection="1">
      <alignment horizontal="left" vertical="center" wrapText="1"/>
    </xf>
    <xf numFmtId="167" fontId="0" fillId="0" borderId="0" xfId="0" applyNumberFormat="1"/>
    <xf numFmtId="164" fontId="2" fillId="12" borderId="44"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0" borderId="31" xfId="1"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40"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164" fontId="7" fillId="17" borderId="63" xfId="1" applyNumberFormat="1" applyFont="1" applyFill="1" applyBorder="1" applyAlignment="1" applyProtection="1">
      <alignment horizontal="center" vertical="center" wrapText="1"/>
    </xf>
    <xf numFmtId="164" fontId="0" fillId="0" borderId="0" xfId="0" applyAlignment="1">
      <alignment horizontal="center"/>
    </xf>
    <xf numFmtId="164" fontId="32" fillId="20" borderId="89" xfId="6" applyNumberFormat="1" applyAlignment="1" applyProtection="1">
      <alignment horizontal="center" wrapText="1"/>
      <protection locked="0"/>
    </xf>
    <xf numFmtId="1" fontId="2" fillId="11" borderId="61" xfId="1" applyNumberFormat="1" applyFont="1" applyFill="1" applyBorder="1" applyAlignment="1" applyProtection="1">
      <alignment horizontal="center" vertical="center" wrapText="1"/>
    </xf>
    <xf numFmtId="1" fontId="7" fillId="8" borderId="33" xfId="0" applyNumberFormat="1" applyFont="1" applyFill="1" applyBorder="1" applyAlignment="1" applyProtection="1">
      <alignment horizontal="left" vertical="center" wrapText="1"/>
    </xf>
    <xf numFmtId="1" fontId="7" fillId="6" borderId="40" xfId="1" applyNumberFormat="1" applyFont="1" applyFill="1" applyBorder="1" applyAlignment="1" applyProtection="1">
      <alignment horizontal="left" vertical="center" wrapText="1"/>
    </xf>
    <xf numFmtId="164" fontId="2" fillId="12" borderId="63" xfId="0" applyFont="1" applyFill="1" applyBorder="1" applyAlignment="1" applyProtection="1">
      <alignment horizontal="left" vertical="center" wrapText="1"/>
      <protection locked="0"/>
    </xf>
    <xf numFmtId="1" fontId="3" fillId="9" borderId="17" xfId="0" applyNumberFormat="1" applyFont="1" applyFill="1" applyBorder="1" applyAlignment="1" applyProtection="1">
      <alignment horizontal="left" vertical="center" wrapText="1"/>
    </xf>
    <xf numFmtId="1" fontId="5" fillId="5" borderId="26" xfId="1" applyNumberFormat="1" applyFont="1" applyFill="1" applyBorder="1" applyAlignment="1" applyProtection="1">
      <alignment horizontal="left" vertical="center" wrapText="1"/>
    </xf>
    <xf numFmtId="1" fontId="7" fillId="6" borderId="54" xfId="1" applyNumberFormat="1" applyFont="1" applyFill="1" applyBorder="1" applyAlignment="1" applyProtection="1">
      <alignment horizontal="left" vertical="center" wrapText="1"/>
    </xf>
    <xf numFmtId="1" fontId="4" fillId="10" borderId="11" xfId="0" applyNumberFormat="1" applyFont="1" applyFill="1" applyBorder="1" applyAlignment="1" applyProtection="1">
      <alignment horizontal="left" vertical="center" wrapText="1"/>
    </xf>
    <xf numFmtId="1" fontId="2" fillId="0" borderId="33" xfId="0" applyNumberFormat="1" applyFont="1" applyBorder="1" applyAlignment="1" applyProtection="1">
      <alignment horizontal="center" vertical="center" wrapText="1"/>
    </xf>
    <xf numFmtId="1" fontId="2" fillId="0" borderId="22" xfId="0" applyNumberFormat="1" applyFont="1" applyBorder="1" applyAlignment="1" applyProtection="1">
      <alignment horizontal="center" vertical="center" wrapText="1"/>
    </xf>
    <xf numFmtId="1" fontId="4" fillId="10" borderId="22" xfId="0" applyNumberFormat="1" applyFont="1" applyFill="1" applyBorder="1" applyAlignment="1" applyProtection="1">
      <alignment horizontal="left" vertical="center" wrapText="1"/>
    </xf>
    <xf numFmtId="1" fontId="2" fillId="0" borderId="17" xfId="0" applyNumberFormat="1" applyFont="1" applyBorder="1" applyAlignment="1" applyProtection="1">
      <alignment horizontal="center" vertical="center" wrapText="1"/>
    </xf>
    <xf numFmtId="1" fontId="7" fillId="6" borderId="26" xfId="1" applyNumberFormat="1" applyFont="1" applyFill="1" applyBorder="1" applyAlignment="1" applyProtection="1">
      <alignment horizontal="left" vertical="center" wrapText="1"/>
    </xf>
    <xf numFmtId="1" fontId="4" fillId="10" borderId="11" xfId="1" applyNumberFormat="1" applyFont="1" applyFill="1" applyBorder="1" applyAlignment="1" applyProtection="1">
      <alignment horizontal="left" vertical="center" wrapText="1"/>
    </xf>
    <xf numFmtId="1" fontId="5" fillId="5" borderId="11" xfId="1" applyNumberFormat="1" applyFont="1" applyFill="1" applyBorder="1" applyAlignment="1" applyProtection="1">
      <alignment horizontal="left" vertical="center" wrapText="1"/>
    </xf>
    <xf numFmtId="1" fontId="7" fillId="6" borderId="11" xfId="1" applyNumberFormat="1" applyFont="1" applyFill="1" applyBorder="1" applyAlignment="1" applyProtection="1">
      <alignment horizontal="left" vertical="center" wrapText="1"/>
    </xf>
    <xf numFmtId="1" fontId="4" fillId="10" borderId="33" xfId="0" applyNumberFormat="1" applyFont="1" applyFill="1" applyBorder="1" applyAlignment="1" applyProtection="1">
      <alignment horizontal="left" vertical="center" wrapText="1"/>
    </xf>
    <xf numFmtId="1" fontId="7" fillId="8" borderId="22" xfId="0" applyNumberFormat="1" applyFont="1" applyFill="1" applyBorder="1" applyAlignment="1" applyProtection="1">
      <alignment horizontal="left" vertical="center" wrapText="1"/>
    </xf>
    <xf numFmtId="1" fontId="2" fillId="11" borderId="33" xfId="0" applyNumberFormat="1" applyFont="1" applyFill="1" applyBorder="1" applyAlignment="1" applyProtection="1">
      <alignment horizontal="center" vertical="center" wrapText="1"/>
    </xf>
    <xf numFmtId="1" fontId="7" fillId="8" borderId="73" xfId="0" applyNumberFormat="1" applyFont="1" applyFill="1" applyBorder="1" applyAlignment="1" applyProtection="1">
      <alignment horizontal="left" vertical="center" wrapText="1"/>
    </xf>
    <xf numFmtId="1" fontId="7" fillId="6" borderId="73" xfId="1" applyNumberFormat="1" applyFont="1" applyFill="1" applyBorder="1" applyAlignment="1" applyProtection="1">
      <alignment horizontal="left" vertical="center" wrapText="1"/>
    </xf>
    <xf numFmtId="1" fontId="2" fillId="0" borderId="40" xfId="0" applyNumberFormat="1" applyFont="1" applyBorder="1" applyAlignment="1" applyProtection="1">
      <alignment horizontal="center" vertical="center" wrapText="1"/>
    </xf>
    <xf numFmtId="1" fontId="7" fillId="6" borderId="22" xfId="1" applyNumberFormat="1" applyFont="1" applyFill="1" applyBorder="1" applyAlignment="1" applyProtection="1">
      <alignment horizontal="left" vertical="center" wrapText="1"/>
    </xf>
    <xf numFmtId="1" fontId="7" fillId="8" borderId="40" xfId="0" applyNumberFormat="1" applyFont="1" applyFill="1" applyBorder="1" applyAlignment="1" applyProtection="1">
      <alignment horizontal="left" vertical="center" wrapText="1"/>
    </xf>
    <xf numFmtId="1" fontId="7" fillId="14" borderId="73" xfId="0" applyNumberFormat="1" applyFont="1" applyFill="1" applyBorder="1" applyAlignment="1" applyProtection="1">
      <alignment horizontal="left" vertical="center" wrapText="1"/>
    </xf>
    <xf numFmtId="1" fontId="10" fillId="7" borderId="0" xfId="0" applyNumberFormat="1" applyFont="1" applyFill="1" applyAlignment="1" applyProtection="1">
      <alignment horizontal="left" vertical="center" wrapText="1"/>
    </xf>
    <xf numFmtId="164" fontId="2" fillId="11" borderId="72" xfId="1" applyFont="1" applyFill="1" applyBorder="1" applyAlignment="1" applyProtection="1">
      <alignment horizontal="center" vertical="center" wrapText="1"/>
    </xf>
    <xf numFmtId="164" fontId="2" fillId="11" borderId="72" xfId="1" applyFont="1" applyFill="1" applyBorder="1" applyAlignment="1" applyProtection="1">
      <alignment horizontal="left" vertical="center" wrapText="1"/>
    </xf>
    <xf numFmtId="1" fontId="2" fillId="0" borderId="51" xfId="1" applyNumberFormat="1" applyFont="1" applyFill="1" applyBorder="1" applyAlignment="1" applyProtection="1">
      <alignment horizontal="center" vertical="center" wrapText="1"/>
    </xf>
    <xf numFmtId="1" fontId="2" fillId="11" borderId="31" xfId="1" applyNumberFormat="1" applyFont="1" applyFill="1" applyBorder="1" applyAlignment="1" applyProtection="1">
      <alignment horizontal="center" vertical="center" wrapText="1"/>
    </xf>
    <xf numFmtId="1" fontId="2" fillId="0" borderId="31" xfId="1" applyNumberFormat="1" applyFont="1" applyFill="1" applyBorder="1" applyAlignment="1" applyProtection="1">
      <alignment horizontal="center" vertical="center" wrapText="1"/>
    </xf>
    <xf numFmtId="1" fontId="5" fillId="5" borderId="55" xfId="1" applyNumberFormat="1" applyFont="1" applyFill="1" applyBorder="1" applyAlignment="1" applyProtection="1">
      <alignment horizontal="center" vertical="center" wrapText="1"/>
    </xf>
    <xf numFmtId="1" fontId="7" fillId="6" borderId="27" xfId="1" applyNumberFormat="1" applyFont="1" applyFill="1" applyBorder="1" applyAlignment="1" applyProtection="1">
      <alignment horizontal="center" vertical="center" wrapText="1"/>
    </xf>
    <xf numFmtId="1" fontId="7" fillId="6" borderId="46" xfId="1" applyNumberFormat="1" applyFont="1" applyFill="1" applyBorder="1" applyAlignment="1" applyProtection="1">
      <alignment horizontal="center" vertical="center" wrapText="1"/>
    </xf>
    <xf numFmtId="1" fontId="7" fillId="6" borderId="36" xfId="1" applyNumberFormat="1" applyFont="1" applyFill="1" applyBorder="1" applyAlignment="1" applyProtection="1">
      <alignment horizontal="center" vertical="center" wrapText="1"/>
    </xf>
    <xf numFmtId="1" fontId="5" fillId="5" borderId="62" xfId="1" applyNumberFormat="1" applyFont="1" applyFill="1" applyBorder="1" applyAlignment="1" applyProtection="1">
      <alignment horizontal="center" vertical="center" wrapText="1"/>
    </xf>
    <xf numFmtId="1" fontId="7" fillId="8" borderId="53" xfId="1" applyNumberFormat="1" applyFont="1" applyFill="1" applyBorder="1" applyAlignment="1" applyProtection="1">
      <alignment horizontal="center" vertical="center" wrapText="1"/>
    </xf>
    <xf numFmtId="49" fontId="0" fillId="0" borderId="0" xfId="0" applyNumberFormat="1" applyAlignment="1">
      <alignment horizontal="center"/>
    </xf>
    <xf numFmtId="1" fontId="7" fillId="6" borderId="52" xfId="1" applyNumberFormat="1" applyFont="1" applyFill="1" applyBorder="1" applyAlignment="1" applyProtection="1">
      <alignment horizontal="center" vertical="center" wrapText="1"/>
    </xf>
    <xf numFmtId="0" fontId="7" fillId="6" borderId="36" xfId="1" applyNumberFormat="1" applyFont="1" applyFill="1" applyBorder="1" applyAlignment="1" applyProtection="1">
      <alignment horizontal="center" vertical="center" wrapText="1"/>
    </xf>
    <xf numFmtId="0" fontId="2" fillId="11" borderId="34" xfId="1" applyNumberFormat="1" applyFont="1" applyFill="1" applyBorder="1" applyAlignment="1" applyProtection="1">
      <alignment horizontal="center" vertical="center" wrapText="1"/>
    </xf>
    <xf numFmtId="0" fontId="7" fillId="8" borderId="36" xfId="0" applyNumberFormat="1" applyFont="1" applyFill="1" applyBorder="1" applyAlignment="1" applyProtection="1">
      <alignment horizontal="center" vertical="center" wrapText="1"/>
    </xf>
    <xf numFmtId="0" fontId="7" fillId="6" borderId="34" xfId="1" applyNumberFormat="1" applyFont="1" applyFill="1" applyBorder="1" applyAlignment="1" applyProtection="1">
      <alignment horizontal="center" vertical="center" wrapText="1"/>
    </xf>
    <xf numFmtId="3" fontId="10" fillId="16" borderId="25" xfId="0" applyNumberFormat="1" applyFont="1" applyFill="1" applyBorder="1" applyAlignment="1" applyProtection="1">
      <alignment vertical="center" wrapText="1"/>
    </xf>
    <xf numFmtId="3" fontId="10" fillId="16" borderId="35" xfId="0" applyNumberFormat="1" applyFont="1" applyFill="1" applyBorder="1" applyAlignment="1" applyProtection="1">
      <alignment vertical="center" wrapText="1"/>
    </xf>
    <xf numFmtId="3" fontId="10" fillId="16" borderId="35" xfId="1" applyNumberFormat="1" applyFont="1" applyFill="1" applyBorder="1" applyAlignment="1" applyProtection="1">
      <alignment vertical="center" wrapText="1"/>
    </xf>
    <xf numFmtId="3" fontId="10" fillId="0" borderId="42" xfId="1" applyNumberFormat="1" applyFont="1" applyFill="1" applyBorder="1" applyAlignment="1" applyProtection="1">
      <alignment vertical="center" wrapText="1"/>
      <protection locked="0"/>
    </xf>
    <xf numFmtId="164" fontId="2" fillId="0" borderId="31" xfId="1" applyFont="1" applyFill="1" applyBorder="1" applyAlignment="1" applyProtection="1">
      <alignment horizontal="left" vertical="center" wrapText="1"/>
    </xf>
    <xf numFmtId="164" fontId="2" fillId="11" borderId="31" xfId="1" applyFont="1" applyFill="1" applyBorder="1" applyAlignment="1" applyProtection="1">
      <alignment horizontal="left" vertical="center" wrapText="1"/>
    </xf>
    <xf numFmtId="164" fontId="2" fillId="11" borderId="33" xfId="1" applyNumberFormat="1" applyFont="1" applyFill="1" applyBorder="1" applyAlignment="1" applyProtection="1">
      <alignment horizontal="center" vertical="center" wrapText="1"/>
    </xf>
    <xf numFmtId="1" fontId="2" fillId="11" borderId="40" xfId="1"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64" fontId="10" fillId="16" borderId="31" xfId="1" applyFont="1" applyFill="1" applyBorder="1" applyAlignment="1" applyProtection="1">
      <alignment horizontal="justify" vertical="center" wrapText="1"/>
    </xf>
    <xf numFmtId="3" fontId="10" fillId="16" borderId="31" xfId="1" applyNumberFormat="1" applyFont="1" applyFill="1" applyBorder="1" applyAlignment="1" applyProtection="1">
      <alignment vertical="center" wrapText="1"/>
    </xf>
    <xf numFmtId="165" fontId="2" fillId="11" borderId="31" xfId="4" applyNumberFormat="1" applyFont="1" applyFill="1" applyBorder="1" applyAlignment="1" applyProtection="1">
      <alignment horizontal="center" vertical="center" wrapText="1"/>
      <protection locked="0"/>
    </xf>
    <xf numFmtId="1" fontId="2" fillId="17" borderId="36" xfId="1" applyNumberFormat="1" applyFont="1" applyFill="1" applyBorder="1" applyAlignment="1" applyProtection="1">
      <alignment horizontal="center" vertical="center" wrapText="1"/>
    </xf>
    <xf numFmtId="1" fontId="0" fillId="11" borderId="36" xfId="0" applyNumberFormat="1" applyFill="1" applyBorder="1" applyAlignment="1" applyProtection="1">
      <alignment horizontal="center" vertical="center" wrapText="1"/>
    </xf>
    <xf numFmtId="1" fontId="0" fillId="7" borderId="52" xfId="0" applyNumberFormat="1" applyFill="1" applyBorder="1" applyAlignment="1" applyProtection="1">
      <alignment horizontal="center" vertical="center" wrapText="1"/>
    </xf>
    <xf numFmtId="164" fontId="2" fillId="11" borderId="35" xfId="1" applyFont="1" applyFill="1" applyBorder="1" applyAlignment="1" applyProtection="1">
      <alignment horizontal="left" vertical="center" wrapText="1"/>
    </xf>
    <xf numFmtId="0" fontId="2" fillId="0" borderId="37"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xf>
    <xf numFmtId="1" fontId="5" fillId="5" borderId="9" xfId="1" applyNumberFormat="1" applyFont="1" applyFill="1" applyBorder="1" applyAlignment="1" applyProtection="1">
      <alignment horizontal="center" vertical="center" wrapText="1"/>
    </xf>
    <xf numFmtId="164" fontId="35" fillId="0" borderId="85" xfId="0" applyFont="1" applyBorder="1" applyAlignment="1">
      <alignment vertical="center"/>
    </xf>
    <xf numFmtId="164" fontId="36" fillId="0" borderId="86" xfId="0" applyFont="1" applyBorder="1" applyAlignment="1">
      <alignment vertical="center"/>
    </xf>
    <xf numFmtId="164" fontId="36" fillId="0" borderId="94" xfId="0" applyFont="1" applyBorder="1" applyAlignment="1">
      <alignment vertical="center"/>
    </xf>
    <xf numFmtId="164" fontId="36" fillId="0" borderId="5" xfId="0" applyFont="1" applyBorder="1" applyAlignment="1">
      <alignment vertical="center"/>
    </xf>
    <xf numFmtId="164" fontId="36" fillId="0" borderId="6" xfId="0" applyFont="1" applyBorder="1" applyAlignment="1">
      <alignment vertical="center"/>
    </xf>
    <xf numFmtId="164" fontId="36" fillId="0" borderId="85" xfId="0" applyFont="1" applyBorder="1" applyAlignment="1">
      <alignment vertical="center"/>
    </xf>
    <xf numFmtId="164" fontId="36" fillId="0" borderId="44" xfId="0" applyFont="1" applyBorder="1" applyAlignment="1">
      <alignment vertical="center"/>
    </xf>
    <xf numFmtId="164" fontId="36" fillId="0" borderId="94" xfId="0" applyFont="1" applyBorder="1" applyAlignment="1">
      <alignment horizontal="center" vertical="center"/>
    </xf>
    <xf numFmtId="164" fontId="36" fillId="0" borderId="95" xfId="0" applyFont="1" applyBorder="1" applyAlignment="1">
      <alignment horizontal="center" vertical="center"/>
    </xf>
    <xf numFmtId="164" fontId="36" fillId="0" borderId="96" xfId="0" applyFont="1" applyBorder="1" applyAlignment="1">
      <alignment horizontal="center" vertical="center"/>
    </xf>
    <xf numFmtId="1" fontId="36" fillId="0" borderId="95" xfId="0" applyNumberFormat="1" applyFont="1" applyBorder="1" applyAlignment="1">
      <alignment horizontal="right" vertical="center"/>
    </xf>
    <xf numFmtId="164" fontId="2" fillId="0" borderId="25" xfId="1" applyNumberFormat="1" applyFont="1" applyFill="1" applyBorder="1" applyAlignment="1" applyProtection="1">
      <alignment horizontal="center" vertical="center" wrapText="1"/>
    </xf>
    <xf numFmtId="1" fontId="2" fillId="0" borderId="46" xfId="1" applyNumberFormat="1" applyFont="1" applyFill="1" applyBorder="1" applyAlignment="1" applyProtection="1">
      <alignment horizontal="center" vertical="center" wrapText="1"/>
    </xf>
    <xf numFmtId="164" fontId="8" fillId="6" borderId="54" xfId="1" applyNumberFormat="1" applyFont="1" applyFill="1" applyBorder="1" applyAlignment="1" applyProtection="1">
      <alignment horizontal="center" vertical="center" wrapText="1"/>
    </xf>
    <xf numFmtId="164" fontId="8" fillId="6" borderId="59" xfId="1" applyNumberFormat="1" applyFont="1" applyFill="1" applyBorder="1" applyAlignment="1" applyProtection="1">
      <alignment horizontal="center" vertical="center" wrapText="1"/>
    </xf>
    <xf numFmtId="1" fontId="8" fillId="6" borderId="55" xfId="1" applyNumberFormat="1" applyFont="1" applyFill="1" applyBorder="1" applyAlignment="1" applyProtection="1">
      <alignment horizontal="center" vertical="center" wrapText="1"/>
    </xf>
    <xf numFmtId="1" fontId="8" fillId="11" borderId="68" xfId="1" applyNumberFormat="1" applyFont="1" applyFill="1" applyBorder="1" applyAlignment="1" applyProtection="1">
      <alignment horizontal="center" vertical="center" wrapText="1"/>
      <protection locked="0"/>
    </xf>
    <xf numFmtId="1" fontId="0" fillId="0" borderId="0" xfId="0" applyNumberFormat="1" applyAlignment="1" applyProtection="1">
      <alignment horizontal="center" vertical="center"/>
      <protection locked="0"/>
    </xf>
    <xf numFmtId="0" fontId="2" fillId="3" borderId="58" xfId="1" applyNumberFormat="1" applyFont="1" applyFill="1" applyBorder="1" applyAlignment="1" applyProtection="1">
      <alignment horizontal="center" vertical="center" wrapText="1"/>
    </xf>
    <xf numFmtId="0" fontId="2" fillId="3" borderId="9" xfId="1" applyNumberFormat="1" applyFont="1" applyFill="1" applyBorder="1" applyAlignment="1" applyProtection="1">
      <alignment horizontal="center" vertical="center" wrapText="1"/>
    </xf>
    <xf numFmtId="0" fontId="5" fillId="5" borderId="9" xfId="1" applyNumberFormat="1" applyFont="1" applyFill="1" applyBorder="1" applyAlignment="1" applyProtection="1">
      <alignment horizontal="center" vertical="center" wrapText="1"/>
    </xf>
    <xf numFmtId="0" fontId="8" fillId="6" borderId="5" xfId="1" applyNumberFormat="1" applyFont="1" applyFill="1" applyBorder="1" applyAlignment="1" applyProtection="1">
      <alignment horizontal="center" vertical="center" wrapText="1"/>
    </xf>
    <xf numFmtId="1" fontId="7" fillId="6" borderId="68" xfId="1" applyNumberFormat="1" applyFont="1" applyFill="1" applyBorder="1" applyAlignment="1" applyProtection="1">
      <alignment horizontal="center" vertical="center" wrapText="1"/>
    </xf>
    <xf numFmtId="1" fontId="9" fillId="4" borderId="66" xfId="3" applyNumberFormat="1" applyFill="1" applyBorder="1" applyAlignment="1" applyProtection="1">
      <alignment horizontal="center" vertical="center" wrapText="1"/>
    </xf>
    <xf numFmtId="1" fontId="8" fillId="6" borderId="64" xfId="1" applyNumberFormat="1" applyFont="1" applyFill="1" applyBorder="1" applyAlignment="1" applyProtection="1">
      <alignment horizontal="center" vertical="center" wrapText="1"/>
    </xf>
    <xf numFmtId="1" fontId="7" fillId="8" borderId="64" xfId="1" applyNumberFormat="1" applyFont="1" applyFill="1" applyBorder="1" applyAlignment="1" applyProtection="1">
      <alignment horizontal="center" vertical="center" wrapText="1"/>
    </xf>
    <xf numFmtId="1" fontId="8" fillId="6" borderId="68" xfId="1" applyNumberFormat="1" applyFont="1" applyFill="1" applyBorder="1" applyAlignment="1" applyProtection="1">
      <alignment horizontal="center" vertical="center" wrapText="1"/>
    </xf>
    <xf numFmtId="1" fontId="2" fillId="0" borderId="68" xfId="1" applyNumberFormat="1" applyFont="1" applyFill="1" applyBorder="1" applyAlignment="1" applyProtection="1">
      <alignment horizontal="center" vertical="center" wrapText="1"/>
    </xf>
    <xf numFmtId="1" fontId="9" fillId="4" borderId="68" xfId="3" applyNumberFormat="1" applyFill="1" applyBorder="1" applyAlignment="1" applyProtection="1">
      <alignment horizontal="center" vertical="center" wrapText="1"/>
    </xf>
    <xf numFmtId="1" fontId="2" fillId="0" borderId="39" xfId="1" applyNumberFormat="1" applyFont="1" applyFill="1" applyBorder="1" applyAlignment="1" applyProtection="1">
      <alignment horizontal="center" vertical="center" wrapText="1"/>
    </xf>
    <xf numFmtId="1" fontId="2" fillId="0" borderId="84" xfId="1" applyNumberFormat="1" applyFont="1" applyFill="1" applyBorder="1" applyAlignment="1" applyProtection="1">
      <alignment horizontal="center" vertical="center" wrapText="1"/>
    </xf>
    <xf numFmtId="1" fontId="7" fillId="6" borderId="39" xfId="1" applyNumberFormat="1" applyFont="1" applyFill="1" applyBorder="1" applyAlignment="1" applyProtection="1">
      <alignment horizontal="center" vertical="center" wrapText="1"/>
    </xf>
    <xf numFmtId="1" fontId="9" fillId="4" borderId="82" xfId="3" applyNumberFormat="1" applyFill="1" applyBorder="1" applyAlignment="1" applyProtection="1">
      <alignment horizontal="center" vertical="center" wrapText="1"/>
    </xf>
    <xf numFmtId="1" fontId="7" fillId="8" borderId="81" xfId="2"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0" fontId="2" fillId="11" borderId="37" xfId="1" applyNumberFormat="1" applyFont="1" applyFill="1" applyBorder="1" applyAlignment="1" applyProtection="1">
      <alignment horizontal="center" vertical="center" wrapText="1"/>
    </xf>
    <xf numFmtId="164" fontId="10" fillId="0" borderId="35" xfId="1" applyFont="1" applyFill="1" applyBorder="1" applyAlignment="1" applyProtection="1">
      <alignment vertical="center" wrapText="1"/>
      <protection locked="0"/>
    </xf>
    <xf numFmtId="164" fontId="10" fillId="0" borderId="35" xfId="1" applyFont="1" applyFill="1" applyBorder="1" applyAlignment="1" applyProtection="1">
      <alignment horizontal="justify" vertical="center" wrapText="1"/>
      <protection locked="0"/>
    </xf>
    <xf numFmtId="3" fontId="10" fillId="0" borderId="35" xfId="1" applyNumberFormat="1" applyFont="1" applyFill="1" applyBorder="1" applyAlignment="1" applyProtection="1">
      <alignment vertical="center" wrapText="1"/>
      <protection locked="0"/>
    </xf>
    <xf numFmtId="164" fontId="0" fillId="0" borderId="0" xfId="0" applyAlignment="1">
      <alignment horizontal="left" vertical="center" indent="5"/>
    </xf>
    <xf numFmtId="164" fontId="38" fillId="0" borderId="80" xfId="0" applyFont="1" applyBorder="1" applyAlignment="1">
      <alignment vertical="center"/>
    </xf>
    <xf numFmtId="164" fontId="38" fillId="0" borderId="5" xfId="0" applyFont="1" applyBorder="1" applyAlignment="1">
      <alignment vertical="center"/>
    </xf>
    <xf numFmtId="164" fontId="0" fillId="0" borderId="10" xfId="0" applyBorder="1" applyAlignment="1">
      <alignment vertical="center"/>
    </xf>
    <xf numFmtId="164" fontId="38" fillId="0" borderId="10" xfId="0" applyFont="1" applyBorder="1" applyAlignment="1">
      <alignment vertical="center"/>
    </xf>
    <xf numFmtId="164" fontId="0" fillId="0" borderId="6" xfId="0" applyBorder="1" applyAlignment="1">
      <alignment vertical="center"/>
    </xf>
    <xf numFmtId="164" fontId="38" fillId="0" borderId="6" xfId="0" applyFont="1" applyBorder="1" applyAlignment="1">
      <alignment vertical="center"/>
    </xf>
    <xf numFmtId="164" fontId="39" fillId="0" borderId="10" xfId="0" applyFont="1" applyBorder="1" applyAlignment="1">
      <alignment vertical="center"/>
    </xf>
    <xf numFmtId="164" fontId="39" fillId="0" borderId="6" xfId="0" applyFont="1" applyBorder="1" applyAlignment="1">
      <alignment vertical="center"/>
    </xf>
    <xf numFmtId="164" fontId="36" fillId="0" borderId="10" xfId="0" applyFont="1" applyBorder="1" applyAlignment="1">
      <alignment vertical="center"/>
    </xf>
    <xf numFmtId="164" fontId="0" fillId="0" borderId="80" xfId="0" applyBorder="1" applyAlignment="1">
      <alignment horizontal="center" vertical="center" wrapText="1"/>
    </xf>
    <xf numFmtId="164" fontId="0" fillId="0" borderId="5" xfId="0" applyBorder="1" applyAlignment="1">
      <alignment horizontal="center" vertical="center" wrapText="1"/>
    </xf>
    <xf numFmtId="164" fontId="0" fillId="0" borderId="6" xfId="0" applyBorder="1" applyAlignment="1">
      <alignment horizontal="center" vertical="center"/>
    </xf>
    <xf numFmtId="164" fontId="0" fillId="22" borderId="10" xfId="0" applyFill="1" applyBorder="1" applyAlignment="1">
      <alignment vertical="center"/>
    </xf>
    <xf numFmtId="164" fontId="0" fillId="0" borderId="0" xfId="0" applyAlignment="1">
      <alignment vertical="center"/>
    </xf>
    <xf numFmtId="164" fontId="38" fillId="0" borderId="10" xfId="0" applyFont="1" applyBorder="1" applyAlignment="1">
      <alignment vertical="center" wrapText="1"/>
    </xf>
    <xf numFmtId="164" fontId="41" fillId="0" borderId="0" xfId="0" applyFont="1" applyAlignment="1">
      <alignment vertical="center"/>
    </xf>
    <xf numFmtId="164" fontId="40" fillId="0" borderId="0" xfId="0" applyFont="1" applyAlignment="1">
      <alignment horizontal="left" vertical="center" indent="5"/>
    </xf>
    <xf numFmtId="164" fontId="41" fillId="0" borderId="0" xfId="0" applyFont="1" applyAlignment="1">
      <alignment horizontal="left" vertical="center" indent="5"/>
    </xf>
    <xf numFmtId="1" fontId="10" fillId="0" borderId="22" xfId="1" applyNumberFormat="1" applyFont="1" applyBorder="1" applyAlignment="1" applyProtection="1">
      <alignment horizontal="center" vertical="center" wrapText="1"/>
      <protection locked="0"/>
    </xf>
    <xf numFmtId="164" fontId="10" fillId="7" borderId="0" xfId="1" applyFont="1" applyFill="1" applyProtection="1">
      <protection locked="0"/>
    </xf>
    <xf numFmtId="164" fontId="0" fillId="0" borderId="0" xfId="0" applyProtection="1">
      <protection locked="0"/>
    </xf>
    <xf numFmtId="1" fontId="10" fillId="0" borderId="33" xfId="1" applyNumberFormat="1" applyFont="1" applyBorder="1" applyAlignment="1" applyProtection="1">
      <alignment horizontal="center" vertical="center" wrapText="1"/>
      <protection locked="0"/>
    </xf>
    <xf numFmtId="1" fontId="10" fillId="11" borderId="22" xfId="1" applyNumberFormat="1" applyFont="1" applyFill="1" applyBorder="1" applyAlignment="1" applyProtection="1">
      <alignment horizontal="center" vertical="center" wrapText="1"/>
      <protection locked="0"/>
    </xf>
    <xf numFmtId="1" fontId="10" fillId="11" borderId="40" xfId="1" applyNumberFormat="1" applyFont="1" applyFill="1" applyBorder="1" applyAlignment="1" applyProtection="1">
      <alignment horizontal="center" vertical="center" wrapText="1"/>
      <protection locked="0"/>
    </xf>
    <xf numFmtId="164" fontId="2" fillId="12" borderId="44"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12" borderId="0" xfId="0" applyFont="1" applyFill="1" applyBorder="1" applyAlignment="1" applyProtection="1">
      <alignment horizontal="left" vertical="center" wrapText="1"/>
      <protection locked="0"/>
    </xf>
    <xf numFmtId="164" fontId="2" fillId="12" borderId="0" xfId="0" applyFont="1" applyFill="1" applyBorder="1" applyAlignment="1" applyProtection="1">
      <alignment vertical="center" wrapText="1"/>
      <protection locked="0"/>
    </xf>
    <xf numFmtId="3" fontId="10" fillId="16" borderId="31" xfId="1" applyNumberFormat="1" applyFont="1" applyFill="1" applyBorder="1" applyAlignment="1" applyProtection="1">
      <alignment vertical="center" wrapText="1"/>
      <protection locked="0"/>
    </xf>
    <xf numFmtId="164" fontId="2" fillId="11" borderId="33" xfId="1" applyNumberFormat="1" applyFont="1" applyFill="1" applyBorder="1" applyAlignment="1" applyProtection="1">
      <alignment horizontal="center" vertical="center" wrapText="1"/>
    </xf>
    <xf numFmtId="1" fontId="2" fillId="11" borderId="40" xfId="1" applyNumberFormat="1" applyFont="1" applyFill="1" applyBorder="1" applyAlignment="1" applyProtection="1">
      <alignment horizontal="center" vertical="center" wrapText="1"/>
    </xf>
    <xf numFmtId="164" fontId="9" fillId="17" borderId="37" xfId="3" applyFill="1" applyBorder="1" applyAlignment="1" applyProtection="1">
      <alignment horizontal="center" vertical="center" wrapText="1"/>
    </xf>
    <xf numFmtId="164" fontId="2" fillId="11" borderId="19" xfId="0" applyFont="1" applyFill="1" applyBorder="1" applyAlignment="1" applyProtection="1">
      <alignment horizontal="left" vertical="center" wrapText="1"/>
    </xf>
    <xf numFmtId="164" fontId="2" fillId="11" borderId="20" xfId="0" applyFont="1" applyFill="1" applyBorder="1" applyAlignment="1" applyProtection="1">
      <alignment horizontal="left" vertical="center" wrapText="1"/>
    </xf>
    <xf numFmtId="164" fontId="2" fillId="11" borderId="21" xfId="0" applyFont="1" applyFill="1" applyBorder="1" applyAlignment="1" applyProtection="1">
      <alignment horizontal="left" vertical="center" wrapText="1"/>
    </xf>
    <xf numFmtId="164" fontId="2" fillId="11" borderId="37" xfId="0" applyFont="1" applyFill="1" applyBorder="1" applyAlignment="1" applyProtection="1">
      <alignment horizontal="left" vertical="center" wrapText="1"/>
    </xf>
    <xf numFmtId="164" fontId="2" fillId="11" borderId="65" xfId="0" applyFont="1" applyFill="1" applyBorder="1" applyAlignment="1" applyProtection="1">
      <alignment horizontal="left" vertical="center" wrapText="1"/>
    </xf>
    <xf numFmtId="164" fontId="2" fillId="11" borderId="66" xfId="0" applyFont="1" applyFill="1" applyBorder="1" applyAlignment="1" applyProtection="1">
      <alignment horizontal="left" vertical="center" wrapText="1"/>
    </xf>
    <xf numFmtId="164" fontId="3" fillId="9" borderId="11" xfId="0" applyFont="1" applyFill="1" applyBorder="1" applyAlignment="1" applyProtection="1">
      <alignment horizontal="center" vertical="center" wrapText="1"/>
    </xf>
    <xf numFmtId="164" fontId="3" fillId="9" borderId="12" xfId="0" applyFont="1" applyFill="1" applyBorder="1" applyAlignment="1" applyProtection="1">
      <alignment horizontal="center" vertical="center" wrapText="1"/>
    </xf>
    <xf numFmtId="164" fontId="3" fillId="9" borderId="53" xfId="0" applyFont="1" applyFill="1" applyBorder="1" applyAlignment="1" applyProtection="1">
      <alignment horizontal="center" vertical="center" wrapText="1"/>
    </xf>
    <xf numFmtId="164" fontId="3" fillId="3" borderId="4" xfId="0" applyFont="1" applyFill="1" applyBorder="1" applyAlignment="1" applyProtection="1">
      <alignment horizontal="center" vertical="center"/>
    </xf>
    <xf numFmtId="164" fontId="3" fillId="3" borderId="7" xfId="0" applyFont="1" applyFill="1" applyBorder="1" applyAlignment="1" applyProtection="1">
      <alignment horizontal="center" vertical="center"/>
    </xf>
    <xf numFmtId="164" fontId="3" fillId="3" borderId="5" xfId="0" applyFont="1" applyFill="1" applyBorder="1" applyAlignment="1" applyProtection="1">
      <alignment horizontal="center" vertical="center"/>
    </xf>
    <xf numFmtId="164" fontId="5" fillId="5" borderId="47" xfId="1" applyFont="1" applyFill="1" applyBorder="1" applyAlignment="1" applyProtection="1">
      <alignment horizontal="left" vertical="center" wrapText="1"/>
    </xf>
    <xf numFmtId="164" fontId="5" fillId="5" borderId="45" xfId="1" applyFont="1" applyFill="1" applyBorder="1" applyAlignment="1" applyProtection="1">
      <alignment horizontal="left" vertical="center" wrapText="1"/>
    </xf>
    <xf numFmtId="164" fontId="5" fillId="5" borderId="56" xfId="1" applyFont="1" applyFill="1" applyBorder="1" applyAlignment="1" applyProtection="1">
      <alignment horizontal="center" vertical="center" wrapText="1"/>
    </xf>
    <xf numFmtId="164" fontId="5" fillId="5" borderId="57" xfId="1" applyFont="1" applyFill="1" applyBorder="1" applyAlignment="1" applyProtection="1">
      <alignment horizontal="center" vertical="center" wrapText="1"/>
    </xf>
    <xf numFmtId="164" fontId="5" fillId="5" borderId="58" xfId="1" applyFont="1" applyFill="1" applyBorder="1" applyAlignment="1" applyProtection="1">
      <alignment horizontal="center" vertical="center" wrapText="1"/>
    </xf>
    <xf numFmtId="164" fontId="7" fillId="6" borderId="59" xfId="1" applyFont="1" applyFill="1" applyBorder="1" applyAlignment="1" applyProtection="1">
      <alignment horizontal="left" vertical="center" wrapText="1"/>
    </xf>
    <xf numFmtId="164" fontId="7" fillId="6" borderId="4" xfId="1" applyFont="1" applyFill="1" applyBorder="1" applyAlignment="1" applyProtection="1">
      <alignment horizontal="center" vertical="center" wrapText="1"/>
    </xf>
    <xf numFmtId="164" fontId="7" fillId="6" borderId="7" xfId="1" applyFont="1" applyFill="1" applyBorder="1" applyAlignment="1" applyProtection="1">
      <alignment horizontal="center" vertical="center" wrapText="1"/>
    </xf>
    <xf numFmtId="164" fontId="7" fillId="6" borderId="5" xfId="1" applyFont="1" applyFill="1" applyBorder="1" applyAlignment="1" applyProtection="1">
      <alignment horizontal="center" vertical="center" wrapText="1"/>
    </xf>
    <xf numFmtId="164" fontId="2" fillId="11" borderId="31" xfId="0" applyFont="1" applyFill="1" applyBorder="1" applyAlignment="1" applyProtection="1">
      <alignment horizontal="left" vertical="center" wrapText="1"/>
    </xf>
    <xf numFmtId="164" fontId="2" fillId="11" borderId="36" xfId="0" applyFont="1" applyFill="1" applyBorder="1" applyAlignment="1" applyProtection="1">
      <alignment horizontal="left" vertical="center" wrapText="1"/>
    </xf>
    <xf numFmtId="164" fontId="4" fillId="10" borderId="15" xfId="0" applyFont="1" applyFill="1" applyBorder="1" applyAlignment="1" applyProtection="1">
      <alignment horizontal="center" vertical="center" wrapText="1"/>
    </xf>
    <xf numFmtId="164" fontId="4" fillId="10" borderId="14" xfId="0" applyFont="1" applyFill="1" applyBorder="1" applyAlignment="1" applyProtection="1">
      <alignment horizontal="center" vertical="center" wrapText="1"/>
    </xf>
    <xf numFmtId="164" fontId="4" fillId="10" borderId="16" xfId="0" applyFont="1" applyFill="1" applyBorder="1" applyAlignment="1" applyProtection="1">
      <alignment horizontal="center" vertical="center" wrapText="1"/>
    </xf>
    <xf numFmtId="164" fontId="2" fillId="12" borderId="40" xfId="0" applyFont="1" applyFill="1" applyBorder="1" applyAlignment="1" applyProtection="1">
      <alignment horizontal="center" vertical="center" wrapText="1"/>
      <protection locked="0"/>
    </xf>
    <xf numFmtId="164" fontId="2" fillId="12" borderId="26" xfId="0" applyFont="1" applyFill="1" applyBorder="1" applyAlignment="1" applyProtection="1">
      <alignment horizontal="center" vertical="center" wrapText="1"/>
      <protection locked="0"/>
    </xf>
    <xf numFmtId="164" fontId="2" fillId="12" borderId="34" xfId="0" applyFont="1" applyFill="1" applyBorder="1" applyAlignment="1" applyProtection="1">
      <alignment horizontal="center" vertical="center" wrapText="1"/>
      <protection locked="0"/>
    </xf>
    <xf numFmtId="164" fontId="2" fillId="12" borderId="27" xfId="0" applyFont="1" applyFill="1" applyBorder="1" applyAlignment="1" applyProtection="1">
      <alignment horizontal="center" vertical="center" wrapText="1"/>
      <protection locked="0"/>
    </xf>
    <xf numFmtId="164" fontId="2" fillId="11" borderId="32" xfId="0" applyFont="1" applyFill="1" applyBorder="1" applyAlignment="1" applyProtection="1">
      <alignment horizontal="left" vertical="center" wrapText="1"/>
    </xf>
    <xf numFmtId="164" fontId="2" fillId="11" borderId="67" xfId="0" applyFont="1" applyFill="1" applyBorder="1" applyAlignment="1" applyProtection="1">
      <alignment horizontal="left" vertical="center" wrapText="1"/>
    </xf>
    <xf numFmtId="164" fontId="2" fillId="11" borderId="68" xfId="0" applyFont="1" applyFill="1" applyBorder="1" applyAlignment="1" applyProtection="1">
      <alignment horizontal="left" vertical="center" wrapText="1"/>
    </xf>
    <xf numFmtId="164" fontId="2" fillId="12" borderId="33" xfId="0" applyFont="1" applyFill="1" applyBorder="1" applyAlignment="1" applyProtection="1">
      <alignment horizontal="center" vertical="center" wrapText="1"/>
      <protection locked="0"/>
    </xf>
    <xf numFmtId="164" fontId="2" fillId="12" borderId="36" xfId="0" applyFont="1" applyFill="1" applyBorder="1" applyAlignment="1" applyProtection="1">
      <alignment horizontal="center" vertical="center" wrapText="1"/>
      <protection locked="0"/>
    </xf>
    <xf numFmtId="164" fontId="2" fillId="11" borderId="18" xfId="0" applyFont="1" applyFill="1" applyBorder="1" applyAlignment="1" applyProtection="1">
      <alignment horizontal="left" vertical="center" wrapText="1"/>
    </xf>
    <xf numFmtId="164" fontId="2" fillId="11" borderId="52" xfId="0" applyFont="1" applyFill="1" applyBorder="1" applyAlignment="1" applyProtection="1">
      <alignment horizontal="left" vertical="center" wrapText="1"/>
    </xf>
    <xf numFmtId="164" fontId="4" fillId="10" borderId="28" xfId="0" applyFont="1" applyFill="1" applyBorder="1" applyAlignment="1" applyProtection="1">
      <alignment horizontal="center" vertical="center" wrapText="1"/>
    </xf>
    <xf numFmtId="164" fontId="4" fillId="10" borderId="63" xfId="0" applyFont="1" applyFill="1" applyBorder="1" applyAlignment="1" applyProtection="1">
      <alignment horizontal="center" vertical="center" wrapText="1"/>
    </xf>
    <xf numFmtId="164" fontId="4" fillId="10" borderId="64" xfId="0" applyFont="1" applyFill="1" applyBorder="1" applyAlignment="1" applyProtection="1">
      <alignment horizontal="center" vertical="center" wrapText="1"/>
    </xf>
    <xf numFmtId="164" fontId="2" fillId="0" borderId="31" xfId="0" applyFont="1" applyBorder="1" applyAlignment="1" applyProtection="1">
      <alignment horizontal="left" vertical="center" wrapText="1"/>
    </xf>
    <xf numFmtId="164" fontId="2" fillId="0" borderId="36" xfId="0" applyFont="1" applyBorder="1" applyAlignment="1" applyProtection="1">
      <alignment horizontal="left" vertical="center" wrapText="1"/>
    </xf>
    <xf numFmtId="164" fontId="2" fillId="0" borderId="32" xfId="0" applyFont="1" applyBorder="1" applyAlignment="1" applyProtection="1">
      <alignment horizontal="left" vertical="center" wrapText="1"/>
    </xf>
    <xf numFmtId="164" fontId="2" fillId="0" borderId="67" xfId="0" applyFont="1" applyBorder="1" applyAlignment="1" applyProtection="1">
      <alignment horizontal="left" vertical="center" wrapText="1"/>
    </xf>
    <xf numFmtId="164" fontId="2" fillId="0" borderId="68" xfId="0" applyFont="1" applyBorder="1" applyAlignment="1" applyProtection="1">
      <alignment horizontal="left" vertical="center" wrapText="1"/>
    </xf>
    <xf numFmtId="164" fontId="2" fillId="12" borderId="17" xfId="0" applyFont="1" applyFill="1" applyBorder="1" applyAlignment="1" applyProtection="1">
      <alignment horizontal="center" vertical="center" wrapText="1"/>
      <protection locked="0"/>
    </xf>
    <xf numFmtId="164" fontId="2" fillId="12" borderId="52" xfId="0" applyFont="1" applyFill="1" applyBorder="1" applyAlignment="1" applyProtection="1">
      <alignment horizontal="center" vertical="center" wrapText="1"/>
      <protection locked="0"/>
    </xf>
    <xf numFmtId="164" fontId="2" fillId="12" borderId="69" xfId="0" applyFont="1" applyFill="1" applyBorder="1" applyAlignment="1" applyProtection="1">
      <alignment horizontal="center" vertical="center" wrapText="1"/>
      <protection locked="0"/>
    </xf>
    <xf numFmtId="164" fontId="2" fillId="12" borderId="44" xfId="0" applyFont="1" applyFill="1" applyBorder="1" applyAlignment="1" applyProtection="1">
      <alignment horizontal="center" vertical="center" wrapText="1"/>
      <protection locked="0"/>
    </xf>
    <xf numFmtId="164" fontId="2" fillId="12" borderId="48" xfId="0" applyFont="1" applyFill="1" applyBorder="1" applyAlignment="1" applyProtection="1">
      <alignment horizontal="center" vertical="center" wrapText="1"/>
      <protection locked="0"/>
    </xf>
    <xf numFmtId="164" fontId="2" fillId="12" borderId="66" xfId="0" applyFont="1" applyFill="1" applyBorder="1" applyAlignment="1" applyProtection="1">
      <alignment horizontal="center" vertical="center" wrapText="1"/>
      <protection locked="0"/>
    </xf>
    <xf numFmtId="164" fontId="2" fillId="12" borderId="9" xfId="0" applyFont="1" applyFill="1" applyBorder="1" applyAlignment="1" applyProtection="1">
      <alignment horizontal="center" vertical="center" wrapText="1"/>
      <protection locked="0"/>
    </xf>
    <xf numFmtId="164" fontId="2" fillId="12" borderId="6" xfId="0" applyFont="1" applyFill="1" applyBorder="1" applyAlignment="1" applyProtection="1">
      <alignment horizontal="center" vertical="center" wrapText="1"/>
      <protection locked="0"/>
    </xf>
    <xf numFmtId="164" fontId="2" fillId="0" borderId="31" xfId="0" applyFont="1" applyFill="1" applyBorder="1" applyAlignment="1" applyProtection="1">
      <alignment horizontal="left" vertical="center" wrapText="1"/>
    </xf>
    <xf numFmtId="164" fontId="2" fillId="0" borderId="36" xfId="0" applyFont="1" applyFill="1" applyBorder="1" applyAlignment="1" applyProtection="1">
      <alignment horizontal="left" vertical="center" wrapText="1"/>
    </xf>
    <xf numFmtId="164" fontId="7" fillId="6" borderId="70" xfId="1" applyFont="1" applyFill="1" applyBorder="1" applyAlignment="1" applyProtection="1">
      <alignment horizontal="left" vertical="center" wrapText="1"/>
    </xf>
    <xf numFmtId="164" fontId="2" fillId="13" borderId="56" xfId="0" applyFont="1" applyFill="1" applyBorder="1" applyAlignment="1" applyProtection="1">
      <alignment horizontal="center" vertical="center" wrapText="1"/>
    </xf>
    <xf numFmtId="164" fontId="2" fillId="13" borderId="57" xfId="0" applyFont="1" applyFill="1" applyBorder="1" applyAlignment="1" applyProtection="1">
      <alignment horizontal="center" vertical="center" wrapText="1"/>
    </xf>
    <xf numFmtId="164" fontId="2" fillId="13" borderId="58" xfId="0" applyFont="1" applyFill="1" applyBorder="1" applyAlignment="1" applyProtection="1">
      <alignment horizontal="center" vertical="center" wrapText="1"/>
    </xf>
    <xf numFmtId="164" fontId="2" fillId="13" borderId="44" xfId="0" applyFont="1" applyFill="1" applyBorder="1" applyAlignment="1" applyProtection="1">
      <alignment horizontal="center" vertical="center" wrapText="1"/>
    </xf>
    <xf numFmtId="164" fontId="2" fillId="13" borderId="0" xfId="0" applyFont="1" applyFill="1" applyBorder="1" applyAlignment="1" applyProtection="1">
      <alignment horizontal="center" vertical="center" wrapText="1"/>
    </xf>
    <xf numFmtId="164" fontId="2" fillId="13" borderId="9" xfId="0" applyFont="1" applyFill="1" applyBorder="1" applyAlignment="1" applyProtection="1">
      <alignment horizontal="center" vertical="center" wrapText="1"/>
    </xf>
    <xf numFmtId="164" fontId="2" fillId="13" borderId="48" xfId="0" applyFont="1" applyFill="1" applyBorder="1" applyAlignment="1" applyProtection="1">
      <alignment horizontal="center" vertical="center" wrapText="1"/>
    </xf>
    <xf numFmtId="164" fontId="2" fillId="13" borderId="71" xfId="0" applyFont="1" applyFill="1" applyBorder="1" applyAlignment="1" applyProtection="1">
      <alignment horizontal="center" vertical="center" wrapText="1"/>
    </xf>
    <xf numFmtId="164" fontId="2" fillId="13" borderId="6" xfId="0" applyFont="1" applyFill="1" applyBorder="1" applyAlignment="1" applyProtection="1">
      <alignment horizontal="center" vertical="center" wrapText="1"/>
    </xf>
    <xf numFmtId="164" fontId="2" fillId="0" borderId="31" xfId="1" applyFont="1" applyFill="1" applyBorder="1" applyAlignment="1" applyProtection="1">
      <alignment horizontal="left" vertical="center" wrapText="1"/>
    </xf>
    <xf numFmtId="164" fontId="2" fillId="0" borderId="36" xfId="1" applyFont="1" applyFill="1" applyBorder="1" applyAlignment="1" applyProtection="1">
      <alignment horizontal="left" vertical="center" wrapText="1"/>
    </xf>
    <xf numFmtId="164" fontId="4" fillId="10" borderId="15" xfId="1" applyFont="1" applyFill="1" applyBorder="1" applyAlignment="1" applyProtection="1">
      <alignment horizontal="center" vertical="center" wrapText="1"/>
    </xf>
    <xf numFmtId="164" fontId="4" fillId="10" borderId="14" xfId="1" applyFont="1" applyFill="1" applyBorder="1" applyAlignment="1" applyProtection="1">
      <alignment horizontal="center" vertical="center" wrapText="1"/>
    </xf>
    <xf numFmtId="164" fontId="4" fillId="10" borderId="16" xfId="1" applyFont="1" applyFill="1" applyBorder="1" applyAlignment="1" applyProtection="1">
      <alignment horizontal="center" vertical="center" wrapText="1"/>
    </xf>
    <xf numFmtId="164" fontId="7" fillId="6" borderId="60" xfId="1" applyFont="1" applyFill="1" applyBorder="1" applyAlignment="1" applyProtection="1">
      <alignment horizontal="center" vertical="center" wrapText="1"/>
    </xf>
    <xf numFmtId="164" fontId="7" fillId="6" borderId="79" xfId="1" applyFont="1" applyFill="1" applyBorder="1" applyAlignment="1" applyProtection="1">
      <alignment horizontal="center" vertical="center" wrapText="1"/>
    </xf>
    <xf numFmtId="164" fontId="2" fillId="12" borderId="69" xfId="1" applyFont="1" applyFill="1" applyBorder="1" applyAlignment="1" applyProtection="1">
      <alignment horizontal="center" vertical="center" wrapText="1"/>
      <protection locked="0"/>
    </xf>
    <xf numFmtId="164" fontId="2" fillId="12" borderId="44" xfId="1" applyFont="1" applyFill="1" applyBorder="1" applyAlignment="1" applyProtection="1">
      <alignment horizontal="center" vertical="center" wrapText="1"/>
      <protection locked="0"/>
    </xf>
    <xf numFmtId="164" fontId="2" fillId="12" borderId="48" xfId="1" applyFont="1" applyFill="1" applyBorder="1" applyAlignment="1" applyProtection="1">
      <alignment horizontal="center" vertical="center" wrapText="1"/>
      <protection locked="0"/>
    </xf>
    <xf numFmtId="164" fontId="2" fillId="12" borderId="66" xfId="1" applyFont="1" applyFill="1" applyBorder="1" applyAlignment="1" applyProtection="1">
      <alignment horizontal="center" vertical="center" wrapText="1"/>
      <protection locked="0"/>
    </xf>
    <xf numFmtId="164" fontId="2" fillId="12" borderId="9" xfId="1" applyFont="1" applyFill="1" applyBorder="1" applyAlignment="1" applyProtection="1">
      <alignment horizontal="center" vertical="center" wrapText="1"/>
      <protection locked="0"/>
    </xf>
    <xf numFmtId="164" fontId="2" fillId="12" borderId="6" xfId="1" applyFont="1" applyFill="1" applyBorder="1" applyAlignment="1" applyProtection="1">
      <alignment horizontal="center" vertical="center" wrapText="1"/>
      <protection locked="0"/>
    </xf>
    <xf numFmtId="164" fontId="5" fillId="5" borderId="12" xfId="1" applyFont="1" applyFill="1" applyBorder="1" applyAlignment="1" applyProtection="1">
      <alignment horizontal="left" vertical="center" wrapText="1"/>
    </xf>
    <xf numFmtId="164" fontId="5" fillId="5" borderId="15" xfId="1" applyFont="1" applyFill="1" applyBorder="1" applyAlignment="1" applyProtection="1">
      <alignment horizontal="center" vertical="center" wrapText="1"/>
    </xf>
    <xf numFmtId="164" fontId="5" fillId="5" borderId="14" xfId="1" applyFont="1" applyFill="1" applyBorder="1" applyAlignment="1" applyProtection="1">
      <alignment horizontal="center" vertical="center" wrapText="1"/>
    </xf>
    <xf numFmtId="164" fontId="5" fillId="5" borderId="16" xfId="1" applyFont="1" applyFill="1" applyBorder="1" applyAlignment="1" applyProtection="1">
      <alignment horizontal="center" vertical="center" wrapText="1"/>
    </xf>
    <xf numFmtId="164" fontId="2" fillId="11" borderId="31" xfId="1" applyFont="1" applyFill="1" applyBorder="1" applyAlignment="1" applyProtection="1">
      <alignment horizontal="left" vertical="center" wrapText="1"/>
    </xf>
    <xf numFmtId="164" fontId="2" fillId="11" borderId="36" xfId="1" applyFont="1" applyFill="1" applyBorder="1" applyAlignment="1" applyProtection="1">
      <alignment horizontal="left" vertical="center" wrapText="1"/>
    </xf>
    <xf numFmtId="164" fontId="2" fillId="12" borderId="33" xfId="1" applyFont="1" applyFill="1" applyBorder="1" applyAlignment="1" applyProtection="1">
      <alignment horizontal="center" vertical="center" wrapText="1"/>
      <protection locked="0"/>
    </xf>
    <xf numFmtId="164" fontId="2" fillId="12" borderId="17" xfId="1" applyFont="1" applyFill="1" applyBorder="1" applyAlignment="1" applyProtection="1">
      <alignment horizontal="center" vertical="center" wrapText="1"/>
      <protection locked="0"/>
    </xf>
    <xf numFmtId="164" fontId="2" fillId="12" borderId="36" xfId="1" applyFont="1" applyFill="1" applyBorder="1" applyAlignment="1" applyProtection="1">
      <alignment horizontal="center" vertical="center" wrapText="1"/>
      <protection locked="0"/>
    </xf>
    <xf numFmtId="164" fontId="2" fillId="12" borderId="52" xfId="1" applyFont="1" applyFill="1" applyBorder="1" applyAlignment="1" applyProtection="1">
      <alignment horizontal="center" vertical="center" wrapText="1"/>
      <protection locked="0"/>
    </xf>
    <xf numFmtId="164" fontId="7" fillId="8" borderId="31" xfId="0" applyFont="1" applyFill="1" applyBorder="1" applyAlignment="1" applyProtection="1">
      <alignment horizontal="left" vertical="center" wrapText="1"/>
    </xf>
    <xf numFmtId="164" fontId="7" fillId="8" borderId="30" xfId="0" applyFont="1" applyFill="1" applyBorder="1" applyAlignment="1" applyProtection="1">
      <alignment horizontal="center" vertical="center" wrapText="1"/>
    </xf>
    <xf numFmtId="164" fontId="7" fillId="8" borderId="67" xfId="0" applyFont="1" applyFill="1" applyBorder="1" applyAlignment="1" applyProtection="1">
      <alignment horizontal="center" vertical="center" wrapText="1"/>
    </xf>
    <xf numFmtId="164" fontId="7" fillId="8" borderId="68" xfId="0" applyFont="1" applyFill="1" applyBorder="1" applyAlignment="1" applyProtection="1">
      <alignment horizontal="center" vertical="center" wrapText="1"/>
    </xf>
    <xf numFmtId="164" fontId="7" fillId="6" borderId="35" xfId="1" applyFont="1" applyFill="1" applyBorder="1" applyAlignment="1" applyProtection="1">
      <alignment horizontal="left" vertical="center" wrapText="1"/>
    </xf>
    <xf numFmtId="164" fontId="7" fillId="6" borderId="69" xfId="1" applyFont="1" applyFill="1" applyBorder="1" applyAlignment="1" applyProtection="1">
      <alignment horizontal="center" vertical="center" wrapText="1"/>
    </xf>
    <xf numFmtId="164" fontId="7" fillId="6" borderId="65" xfId="1" applyFont="1" applyFill="1" applyBorder="1" applyAlignment="1" applyProtection="1">
      <alignment horizontal="center" vertical="center" wrapText="1"/>
    </xf>
    <xf numFmtId="164" fontId="7" fillId="6" borderId="66" xfId="1" applyFont="1" applyFill="1" applyBorder="1" applyAlignment="1" applyProtection="1">
      <alignment horizontal="center" vertical="center" wrapText="1"/>
    </xf>
    <xf numFmtId="164" fontId="2" fillId="11" borderId="31" xfId="0" applyFont="1" applyFill="1" applyBorder="1" applyAlignment="1" applyProtection="1">
      <alignment vertical="center" wrapText="1"/>
    </xf>
    <xf numFmtId="164" fontId="2" fillId="11" borderId="36" xfId="0" applyFont="1" applyFill="1" applyBorder="1" applyAlignment="1" applyProtection="1">
      <alignment vertical="center" wrapText="1"/>
    </xf>
    <xf numFmtId="164" fontId="2" fillId="11" borderId="31" xfId="0" applyNumberFormat="1" applyFont="1" applyFill="1" applyBorder="1" applyAlignment="1" applyProtection="1">
      <alignment horizontal="left" vertical="center" wrapText="1"/>
    </xf>
    <xf numFmtId="164" fontId="2" fillId="11" borderId="36" xfId="0" applyNumberFormat="1" applyFont="1" applyFill="1" applyBorder="1" applyAlignment="1" applyProtection="1">
      <alignment horizontal="left" vertical="center" wrapText="1"/>
    </xf>
    <xf numFmtId="164" fontId="2" fillId="11" borderId="32" xfId="0" applyFont="1" applyFill="1" applyBorder="1" applyAlignment="1" applyProtection="1">
      <alignment vertical="center" wrapText="1"/>
    </xf>
    <xf numFmtId="164" fontId="2" fillId="11" borderId="67" xfId="0" applyFont="1" applyFill="1" applyBorder="1" applyAlignment="1" applyProtection="1">
      <alignment vertical="center" wrapText="1"/>
    </xf>
    <xf numFmtId="164" fontId="2" fillId="11" borderId="68" xfId="0" applyFont="1" applyFill="1" applyBorder="1" applyAlignment="1" applyProtection="1">
      <alignment vertical="center" wrapText="1"/>
    </xf>
    <xf numFmtId="49" fontId="2" fillId="0" borderId="31" xfId="0" applyNumberFormat="1" applyFont="1" applyBorder="1" applyAlignment="1" applyProtection="1">
      <alignment horizontal="left" vertical="center" wrapText="1"/>
    </xf>
    <xf numFmtId="49" fontId="2" fillId="0" borderId="36" xfId="0" applyNumberFormat="1" applyFont="1" applyBorder="1" applyAlignment="1" applyProtection="1">
      <alignment horizontal="left" vertical="center" wrapText="1"/>
    </xf>
    <xf numFmtId="164" fontId="7" fillId="8" borderId="25" xfId="0" applyFont="1" applyFill="1" applyBorder="1" applyAlignment="1" applyProtection="1">
      <alignment horizontal="left" vertical="center" wrapText="1"/>
    </xf>
    <xf numFmtId="164" fontId="7" fillId="8" borderId="15" xfId="0" applyFont="1" applyFill="1" applyBorder="1" applyAlignment="1" applyProtection="1">
      <alignment horizontal="center" vertical="center" wrapText="1"/>
    </xf>
    <xf numFmtId="164" fontId="7" fillId="8" borderId="14" xfId="0" applyFont="1" applyFill="1" applyBorder="1" applyAlignment="1" applyProtection="1">
      <alignment horizontal="center" vertical="center" wrapText="1"/>
    </xf>
    <xf numFmtId="164" fontId="7" fillId="8" borderId="16" xfId="0" applyFont="1" applyFill="1" applyBorder="1" applyAlignment="1" applyProtection="1">
      <alignment horizontal="center" vertical="center" wrapText="1"/>
    </xf>
    <xf numFmtId="164" fontId="7" fillId="6" borderId="12" xfId="1" applyFont="1" applyFill="1" applyBorder="1" applyAlignment="1" applyProtection="1">
      <alignment horizontal="left" vertical="center" wrapText="1"/>
    </xf>
    <xf numFmtId="164" fontId="7" fillId="13" borderId="44" xfId="1" applyNumberFormat="1" applyFont="1" applyFill="1" applyBorder="1" applyAlignment="1" applyProtection="1">
      <alignment horizontal="center" vertical="center" wrapText="1"/>
    </xf>
    <xf numFmtId="164" fontId="7" fillId="13" borderId="0" xfId="1" applyNumberFormat="1" applyFont="1" applyFill="1" applyBorder="1" applyAlignment="1" applyProtection="1">
      <alignment horizontal="center" vertical="center" wrapText="1"/>
    </xf>
    <xf numFmtId="164" fontId="7" fillId="13" borderId="9" xfId="1" applyNumberFormat="1" applyFont="1" applyFill="1" applyBorder="1" applyAlignment="1" applyProtection="1">
      <alignment horizontal="center" vertical="center" wrapText="1"/>
    </xf>
    <xf numFmtId="164" fontId="2" fillId="11" borderId="32" xfId="0" applyFont="1" applyFill="1" applyBorder="1" applyAlignment="1" applyProtection="1">
      <alignment horizontal="justify" vertical="center" wrapText="1"/>
    </xf>
    <xf numFmtId="164" fontId="2" fillId="11" borderId="67" xfId="0" applyFont="1" applyFill="1" applyBorder="1" applyAlignment="1" applyProtection="1">
      <alignment horizontal="justify" vertical="center" wrapText="1"/>
    </xf>
    <xf numFmtId="164" fontId="2" fillId="11" borderId="68" xfId="0" applyFont="1" applyFill="1" applyBorder="1" applyAlignment="1" applyProtection="1">
      <alignment horizontal="justify" vertical="center" wrapText="1"/>
    </xf>
    <xf numFmtId="49" fontId="2" fillId="11" borderId="32" xfId="0" applyNumberFormat="1" applyFont="1" applyFill="1" applyBorder="1" applyAlignment="1" applyProtection="1">
      <alignment horizontal="justify" vertical="center" wrapText="1"/>
    </xf>
    <xf numFmtId="49" fontId="2" fillId="11" borderId="67" xfId="0" applyNumberFormat="1" applyFont="1" applyFill="1" applyBorder="1" applyAlignment="1" applyProtection="1">
      <alignment horizontal="justify" vertical="center" wrapText="1"/>
    </xf>
    <xf numFmtId="49" fontId="2" fillId="11" borderId="68" xfId="0" applyNumberFormat="1" applyFont="1" applyFill="1" applyBorder="1" applyAlignment="1" applyProtection="1">
      <alignment horizontal="justify" vertical="center" wrapText="1"/>
    </xf>
    <xf numFmtId="164" fontId="7" fillId="13" borderId="56" xfId="1" applyNumberFormat="1" applyFont="1" applyFill="1" applyBorder="1" applyAlignment="1" applyProtection="1">
      <alignment horizontal="center" vertical="center" wrapText="1"/>
    </xf>
    <xf numFmtId="164" fontId="7" fillId="13" borderId="57" xfId="1" applyNumberFormat="1" applyFont="1" applyFill="1" applyBorder="1" applyAlignment="1" applyProtection="1">
      <alignment horizontal="center" vertical="center" wrapText="1"/>
    </xf>
    <xf numFmtId="164" fontId="7" fillId="13" borderId="58" xfId="1" applyNumberFormat="1" applyFont="1" applyFill="1" applyBorder="1" applyAlignment="1" applyProtection="1">
      <alignment horizontal="center" vertical="center" wrapText="1"/>
    </xf>
    <xf numFmtId="164" fontId="2" fillId="0" borderId="18" xfId="0" applyFont="1" applyBorder="1" applyAlignment="1" applyProtection="1">
      <alignment horizontal="left" vertical="center" wrapText="1"/>
    </xf>
    <xf numFmtId="164" fontId="2" fillId="0" borderId="52" xfId="0" applyFont="1" applyBorder="1" applyAlignment="1" applyProtection="1">
      <alignment horizontal="left" vertical="center" wrapText="1"/>
    </xf>
    <xf numFmtId="164" fontId="7" fillId="8" borderId="74" xfId="0" applyFont="1" applyFill="1" applyBorder="1" applyAlignment="1" applyProtection="1">
      <alignment horizontal="left" vertical="center" wrapText="1"/>
    </xf>
    <xf numFmtId="164" fontId="7" fillId="6" borderId="74" xfId="1" applyFont="1" applyFill="1" applyBorder="1" applyAlignment="1" applyProtection="1">
      <alignment horizontal="left" vertical="center" wrapText="1"/>
    </xf>
    <xf numFmtId="164" fontId="2" fillId="12" borderId="61" xfId="0" applyFont="1" applyFill="1" applyBorder="1" applyAlignment="1" applyProtection="1">
      <alignment horizontal="center" vertical="center" wrapText="1"/>
      <protection locked="0"/>
    </xf>
    <xf numFmtId="164" fontId="2" fillId="12" borderId="62" xfId="0" applyFont="1" applyFill="1" applyBorder="1" applyAlignment="1" applyProtection="1">
      <alignment horizontal="center" vertical="center" wrapText="1"/>
      <protection locked="0"/>
    </xf>
    <xf numFmtId="164" fontId="7" fillId="8" borderId="35" xfId="0" applyFont="1" applyFill="1" applyBorder="1" applyAlignment="1" applyProtection="1">
      <alignment horizontal="left" vertical="center" wrapText="1"/>
    </xf>
    <xf numFmtId="164" fontId="7" fillId="8" borderId="28" xfId="0" applyFont="1" applyFill="1" applyBorder="1" applyAlignment="1" applyProtection="1">
      <alignment horizontal="center" vertical="center" wrapText="1"/>
    </xf>
    <xf numFmtId="164" fontId="7" fillId="8" borderId="63" xfId="0" applyFont="1" applyFill="1" applyBorder="1" applyAlignment="1" applyProtection="1">
      <alignment horizontal="center" vertical="center" wrapText="1"/>
    </xf>
    <xf numFmtId="164" fontId="7" fillId="8" borderId="64" xfId="0" applyFont="1" applyFill="1" applyBorder="1" applyAlignment="1" applyProtection="1">
      <alignment horizontal="center" vertical="center" wrapText="1"/>
    </xf>
    <xf numFmtId="164" fontId="7" fillId="14" borderId="74" xfId="0" applyFont="1" applyFill="1" applyBorder="1" applyAlignment="1" applyProtection="1">
      <alignment horizontal="left" vertical="center" wrapText="1"/>
    </xf>
    <xf numFmtId="164" fontId="7" fillId="14" borderId="69" xfId="0" applyFont="1" applyFill="1" applyBorder="1" applyAlignment="1" applyProtection="1">
      <alignment horizontal="center" vertical="center" wrapText="1"/>
    </xf>
    <xf numFmtId="164" fontId="7" fillId="14" borderId="65" xfId="0" applyFont="1" applyFill="1" applyBorder="1" applyAlignment="1" applyProtection="1">
      <alignment horizontal="center" vertical="center" wrapText="1"/>
    </xf>
    <xf numFmtId="164" fontId="7" fillId="14" borderId="66" xfId="0" applyFont="1" applyFill="1" applyBorder="1" applyAlignment="1" applyProtection="1">
      <alignment horizontal="center" vertical="center" wrapText="1"/>
    </xf>
    <xf numFmtId="164" fontId="7" fillId="6" borderId="25" xfId="1" applyFont="1" applyFill="1" applyBorder="1" applyAlignment="1" applyProtection="1">
      <alignment horizontal="left" vertical="center" wrapText="1"/>
    </xf>
    <xf numFmtId="164" fontId="7" fillId="13" borderId="48" xfId="1" applyNumberFormat="1" applyFont="1" applyFill="1" applyBorder="1" applyAlignment="1" applyProtection="1">
      <alignment horizontal="center" vertical="center" wrapText="1"/>
    </xf>
    <xf numFmtId="164" fontId="7" fillId="13" borderId="71" xfId="1" applyNumberFormat="1" applyFont="1" applyFill="1" applyBorder="1" applyAlignment="1" applyProtection="1">
      <alignment horizontal="center" vertical="center" wrapText="1"/>
    </xf>
    <xf numFmtId="164" fontId="7" fillId="13" borderId="6" xfId="1" applyNumberFormat="1" applyFont="1" applyFill="1" applyBorder="1" applyAlignment="1" applyProtection="1">
      <alignment horizontal="center" vertical="center" wrapText="1"/>
    </xf>
    <xf numFmtId="164" fontId="7" fillId="13" borderId="56" xfId="0" applyFont="1" applyFill="1" applyBorder="1" applyAlignment="1" applyProtection="1">
      <alignment horizontal="center" vertical="center" wrapText="1"/>
    </xf>
    <xf numFmtId="164" fontId="7" fillId="13" borderId="57" xfId="0" applyFont="1" applyFill="1" applyBorder="1" applyAlignment="1" applyProtection="1">
      <alignment horizontal="center" vertical="center" wrapText="1"/>
    </xf>
    <xf numFmtId="164" fontId="7" fillId="13" borderId="58" xfId="0" applyFont="1" applyFill="1" applyBorder="1" applyAlignment="1" applyProtection="1">
      <alignment horizontal="center" vertical="center" wrapText="1"/>
    </xf>
    <xf numFmtId="164" fontId="7" fillId="13" borderId="44" xfId="0" applyFont="1" applyFill="1" applyBorder="1" applyAlignment="1" applyProtection="1">
      <alignment horizontal="center" vertical="center" wrapText="1"/>
    </xf>
    <xf numFmtId="164" fontId="7" fillId="13" borderId="0" xfId="0" applyFont="1" applyFill="1" applyBorder="1" applyAlignment="1" applyProtection="1">
      <alignment horizontal="center" vertical="center" wrapText="1"/>
    </xf>
    <xf numFmtId="164" fontId="7" fillId="13" borderId="9" xfId="0" applyFont="1" applyFill="1" applyBorder="1" applyAlignment="1" applyProtection="1">
      <alignment horizontal="center" vertical="center" wrapText="1"/>
    </xf>
    <xf numFmtId="164" fontId="7" fillId="13" borderId="48" xfId="0" applyFont="1" applyFill="1" applyBorder="1" applyAlignment="1" applyProtection="1">
      <alignment horizontal="center" vertical="center" wrapText="1"/>
    </xf>
    <xf numFmtId="164" fontId="7" fillId="13" borderId="71" xfId="0" applyFont="1" applyFill="1" applyBorder="1" applyAlignment="1" applyProtection="1">
      <alignment horizontal="center" vertical="center" wrapText="1"/>
    </xf>
    <xf numFmtId="164" fontId="7" fillId="13" borderId="6" xfId="0" applyFont="1" applyFill="1" applyBorder="1" applyAlignment="1" applyProtection="1">
      <alignment horizontal="center" vertical="center" wrapText="1"/>
    </xf>
    <xf numFmtId="164" fontId="9" fillId="4" borderId="30" xfId="3" applyFill="1" applyBorder="1" applyAlignment="1" applyProtection="1">
      <alignment horizontal="center" vertical="center" wrapText="1"/>
    </xf>
    <xf numFmtId="164" fontId="9" fillId="4" borderId="67" xfId="3" applyFill="1" applyBorder="1" applyAlignment="1" applyProtection="1">
      <alignment horizontal="center" vertical="center" wrapText="1"/>
    </xf>
    <xf numFmtId="164" fontId="9" fillId="4" borderId="68" xfId="3" applyFill="1" applyBorder="1" applyAlignment="1" applyProtection="1">
      <alignment horizontal="center" vertical="center" wrapText="1"/>
    </xf>
    <xf numFmtId="164" fontId="5" fillId="5" borderId="30" xfId="1" applyNumberFormat="1" applyFont="1" applyFill="1" applyBorder="1" applyAlignment="1" applyProtection="1">
      <alignment horizontal="center" vertical="center" wrapText="1"/>
    </xf>
    <xf numFmtId="164" fontId="5" fillId="5" borderId="67" xfId="1" applyNumberFormat="1" applyFont="1" applyFill="1" applyBorder="1" applyAlignment="1" applyProtection="1">
      <alignment horizontal="center" vertical="center" wrapText="1"/>
    </xf>
    <xf numFmtId="164" fontId="5" fillId="5" borderId="68" xfId="1" applyNumberFormat="1" applyFont="1" applyFill="1" applyBorder="1" applyAlignment="1" applyProtection="1">
      <alignment horizontal="center" vertical="center" wrapText="1"/>
    </xf>
    <xf numFmtId="164" fontId="7" fillId="8" borderId="30" xfId="1" applyNumberFormat="1" applyFont="1" applyFill="1" applyBorder="1" applyAlignment="1" applyProtection="1">
      <alignment horizontal="center" vertical="center" wrapText="1"/>
    </xf>
    <xf numFmtId="164" fontId="7" fillId="8" borderId="67" xfId="1" applyNumberFormat="1" applyFont="1" applyFill="1" applyBorder="1" applyAlignment="1" applyProtection="1">
      <alignment horizontal="center" vertical="center" wrapText="1"/>
    </xf>
    <xf numFmtId="164" fontId="7" fillId="8" borderId="68" xfId="1" applyNumberFormat="1" applyFont="1" applyFill="1" applyBorder="1" applyAlignment="1" applyProtection="1">
      <alignment horizontal="center" vertical="center" wrapText="1"/>
    </xf>
    <xf numFmtId="164" fontId="7" fillId="6" borderId="30" xfId="1" applyNumberFormat="1" applyFont="1" applyFill="1" applyBorder="1" applyAlignment="1" applyProtection="1">
      <alignment horizontal="center" vertical="center" wrapText="1"/>
    </xf>
    <xf numFmtId="164" fontId="7" fillId="6" borderId="67" xfId="1" applyNumberFormat="1" applyFont="1" applyFill="1" applyBorder="1" applyAlignment="1" applyProtection="1">
      <alignment horizontal="center" vertical="center" wrapText="1"/>
    </xf>
    <xf numFmtId="164" fontId="7" fillId="6" borderId="68" xfId="1" applyNumberFormat="1" applyFont="1" applyFill="1" applyBorder="1" applyAlignment="1" applyProtection="1">
      <alignment horizontal="center" vertical="center" wrapText="1"/>
    </xf>
    <xf numFmtId="164" fontId="7" fillId="6" borderId="32" xfId="1" applyNumberFormat="1" applyFont="1" applyFill="1" applyBorder="1" applyAlignment="1" applyProtection="1">
      <alignment horizontal="center" vertical="center" wrapText="1"/>
    </xf>
    <xf numFmtId="164" fontId="0" fillId="0" borderId="82" xfId="0" applyBorder="1" applyAlignment="1" applyProtection="1">
      <alignment horizontal="center"/>
      <protection locked="0"/>
    </xf>
    <xf numFmtId="164" fontId="0" fillId="0" borderId="83" xfId="0" applyBorder="1" applyAlignment="1" applyProtection="1">
      <alignment horizontal="center"/>
      <protection locked="0"/>
    </xf>
    <xf numFmtId="1" fontId="2" fillId="11" borderId="31" xfId="1" applyNumberFormat="1" applyFont="1" applyFill="1" applyBorder="1" applyAlignment="1" applyProtection="1">
      <alignment horizontal="center" vertical="center" wrapText="1"/>
    </xf>
    <xf numFmtId="164" fontId="2" fillId="11" borderId="31" xfId="1" applyNumberFormat="1" applyFont="1" applyFill="1" applyBorder="1" applyAlignment="1" applyProtection="1">
      <alignment horizontal="center" vertical="center" wrapText="1"/>
    </xf>
    <xf numFmtId="164" fontId="2" fillId="11" borderId="38" xfId="1" applyNumberFormat="1" applyFont="1" applyFill="1" applyBorder="1" applyAlignment="1" applyProtection="1">
      <alignment horizontal="center" vertical="center" wrapText="1"/>
    </xf>
    <xf numFmtId="1" fontId="2" fillId="11" borderId="11" xfId="1" applyNumberFormat="1" applyFont="1" applyFill="1" applyBorder="1" applyAlignment="1" applyProtection="1">
      <alignment horizontal="center" vertical="center" wrapText="1"/>
    </xf>
    <xf numFmtId="1" fontId="2" fillId="11" borderId="33" xfId="1" applyNumberFormat="1" applyFont="1" applyFill="1" applyBorder="1" applyAlignment="1" applyProtection="1">
      <alignment horizontal="center" vertical="center" wrapText="1"/>
    </xf>
    <xf numFmtId="164" fontId="2" fillId="11" borderId="12" xfId="1" applyNumberFormat="1" applyFont="1" applyFill="1" applyBorder="1" applyAlignment="1" applyProtection="1">
      <alignment horizontal="center" vertical="center" wrapText="1"/>
    </xf>
    <xf numFmtId="1" fontId="2" fillId="11" borderId="53" xfId="1" applyNumberFormat="1" applyFont="1" applyFill="1" applyBorder="1" applyAlignment="1" applyProtection="1">
      <alignment horizontal="center" vertical="center" wrapText="1"/>
    </xf>
    <xf numFmtId="1" fontId="2" fillId="11" borderId="36" xfId="1" applyNumberFormat="1" applyFont="1" applyFill="1" applyBorder="1" applyAlignment="1" applyProtection="1">
      <alignment horizontal="center" vertical="center" wrapText="1"/>
    </xf>
    <xf numFmtId="164" fontId="2" fillId="11" borderId="33" xfId="1" applyNumberFormat="1" applyFont="1" applyFill="1" applyBorder="1" applyAlignment="1" applyProtection="1">
      <alignment horizontal="center" vertical="center" wrapText="1"/>
    </xf>
    <xf numFmtId="164" fontId="7" fillId="6" borderId="33" xfId="2" applyNumberFormat="1" applyFont="1" applyFill="1" applyBorder="1" applyAlignment="1" applyProtection="1">
      <alignment horizontal="center" vertical="center" wrapText="1"/>
    </xf>
    <xf numFmtId="164" fontId="7" fillId="6" borderId="32" xfId="2" applyNumberFormat="1" applyFont="1" applyFill="1" applyBorder="1" applyAlignment="1" applyProtection="1">
      <alignment horizontal="center" vertical="center" wrapText="1"/>
    </xf>
    <xf numFmtId="164" fontId="2" fillId="7" borderId="40" xfId="2" applyNumberFormat="1" applyFont="1" applyFill="1" applyBorder="1" applyAlignment="1" applyProtection="1">
      <alignment horizontal="center" vertical="center" wrapText="1"/>
      <protection locked="0"/>
    </xf>
    <xf numFmtId="164" fontId="2" fillId="7" borderId="22" xfId="2" applyNumberFormat="1" applyFont="1" applyFill="1" applyBorder="1" applyAlignment="1" applyProtection="1">
      <alignment horizontal="center" vertical="center" wrapText="1"/>
      <protection locked="0"/>
    </xf>
    <xf numFmtId="164" fontId="2" fillId="7" borderId="34" xfId="2" applyNumberFormat="1" applyFont="1" applyFill="1" applyBorder="1" applyAlignment="1" applyProtection="1">
      <alignment horizontal="center" vertical="center" wrapText="1"/>
    </xf>
    <xf numFmtId="164" fontId="2" fillId="7" borderId="46" xfId="2" applyNumberFormat="1" applyFont="1" applyFill="1" applyBorder="1" applyAlignment="1" applyProtection="1">
      <alignment horizontal="center" vertical="center" wrapText="1"/>
    </xf>
    <xf numFmtId="164" fontId="2" fillId="17" borderId="37" xfId="1" applyNumberFormat="1" applyFont="1" applyFill="1" applyBorder="1" applyAlignment="1" applyProtection="1">
      <alignment horizontal="center" vertical="center" wrapText="1"/>
    </xf>
    <xf numFmtId="164" fontId="2" fillId="17" borderId="66" xfId="1" applyNumberFormat="1" applyFont="1" applyFill="1" applyBorder="1" applyAlignment="1" applyProtection="1">
      <alignment horizontal="center" vertical="center" wrapText="1"/>
    </xf>
    <xf numFmtId="164" fontId="2" fillId="17" borderId="23" xfId="1" applyNumberFormat="1" applyFont="1" applyFill="1" applyBorder="1" applyAlignment="1" applyProtection="1">
      <alignment horizontal="center" vertical="center" wrapText="1"/>
    </xf>
    <xf numFmtId="164" fontId="2" fillId="17" borderId="64" xfId="1" applyNumberFormat="1" applyFont="1" applyFill="1" applyBorder="1" applyAlignment="1" applyProtection="1">
      <alignment horizontal="center" vertical="center" wrapText="1"/>
    </xf>
    <xf numFmtId="164" fontId="2" fillId="17" borderId="37" xfId="1" applyNumberFormat="1" applyFont="1" applyFill="1" applyBorder="1" applyAlignment="1" applyProtection="1">
      <alignment horizontal="center" vertical="center" wrapText="1"/>
      <protection locked="0"/>
    </xf>
    <xf numFmtId="164" fontId="2" fillId="17" borderId="66" xfId="1" applyNumberFormat="1" applyFont="1" applyFill="1" applyBorder="1" applyAlignment="1" applyProtection="1">
      <alignment horizontal="center" vertical="center" wrapText="1"/>
      <protection locked="0"/>
    </xf>
    <xf numFmtId="164" fontId="2" fillId="17" borderId="47" xfId="1" applyNumberFormat="1" applyFont="1" applyFill="1" applyBorder="1" applyAlignment="1" applyProtection="1">
      <alignment horizontal="center" vertical="center" wrapText="1"/>
      <protection locked="0"/>
    </xf>
    <xf numFmtId="164" fontId="2" fillId="17" borderId="9" xfId="1" applyNumberFormat="1" applyFont="1" applyFill="1" applyBorder="1" applyAlignment="1" applyProtection="1">
      <alignment horizontal="center" vertical="center" wrapText="1"/>
      <protection locked="0"/>
    </xf>
    <xf numFmtId="164" fontId="2" fillId="17" borderId="23" xfId="1" applyNumberFormat="1" applyFont="1" applyFill="1" applyBorder="1" applyAlignment="1" applyProtection="1">
      <alignment horizontal="center" vertical="center" wrapText="1"/>
      <protection locked="0"/>
    </xf>
    <xf numFmtId="164" fontId="2" fillId="17" borderId="64" xfId="1" applyNumberFormat="1" applyFont="1" applyFill="1" applyBorder="1" applyAlignment="1" applyProtection="1">
      <alignment horizontal="center" vertical="center" wrapText="1"/>
      <protection locked="0"/>
    </xf>
    <xf numFmtId="164" fontId="2" fillId="3" borderId="81" xfId="1" applyFont="1" applyFill="1" applyBorder="1" applyAlignment="1" applyProtection="1">
      <alignment horizontal="center" vertical="center" wrapText="1"/>
    </xf>
    <xf numFmtId="164" fontId="2" fillId="3" borderId="29" xfId="1" applyFont="1" applyFill="1" applyBorder="1" applyAlignment="1" applyProtection="1">
      <alignment horizontal="center" vertical="center" wrapText="1"/>
    </xf>
    <xf numFmtId="164" fontId="2" fillId="3" borderId="82" xfId="1" applyFont="1" applyFill="1" applyBorder="1" applyAlignment="1" applyProtection="1">
      <alignment horizontal="center" vertical="center" wrapText="1"/>
    </xf>
    <xf numFmtId="164" fontId="2" fillId="3" borderId="56" xfId="1" applyNumberFormat="1" applyFont="1" applyFill="1" applyBorder="1" applyAlignment="1" applyProtection="1">
      <alignment horizontal="center" vertical="center" wrapText="1"/>
    </xf>
    <xf numFmtId="164" fontId="2" fillId="3" borderId="57" xfId="1" applyNumberFormat="1" applyFont="1" applyFill="1" applyBorder="1" applyAlignment="1" applyProtection="1">
      <alignment horizontal="center" vertical="center" wrapText="1"/>
    </xf>
    <xf numFmtId="164" fontId="2" fillId="3" borderId="58" xfId="1" applyNumberFormat="1" applyFont="1" applyFill="1" applyBorder="1" applyAlignment="1" applyProtection="1">
      <alignment horizontal="center" vertical="center" wrapText="1"/>
    </xf>
    <xf numFmtId="164" fontId="2" fillId="3" borderId="44" xfId="1" applyNumberFormat="1" applyFont="1" applyFill="1" applyBorder="1" applyAlignment="1" applyProtection="1">
      <alignment horizontal="center" vertical="center" wrapText="1"/>
    </xf>
    <xf numFmtId="164" fontId="2" fillId="3" borderId="0" xfId="1" applyNumberFormat="1" applyFont="1" applyFill="1" applyBorder="1" applyAlignment="1" applyProtection="1">
      <alignment horizontal="center" vertical="center" wrapText="1"/>
    </xf>
    <xf numFmtId="164" fontId="2" fillId="3" borderId="9" xfId="1" applyNumberFormat="1" applyFont="1" applyFill="1" applyBorder="1" applyAlignment="1" applyProtection="1">
      <alignment horizontal="center" vertical="center" wrapText="1"/>
    </xf>
    <xf numFmtId="164" fontId="2" fillId="3" borderId="28" xfId="1" applyNumberFormat="1" applyFont="1" applyFill="1" applyBorder="1" applyAlignment="1" applyProtection="1">
      <alignment horizontal="center" vertical="center" wrapText="1"/>
    </xf>
    <xf numFmtId="164" fontId="2" fillId="3" borderId="63" xfId="1" applyNumberFormat="1" applyFont="1" applyFill="1" applyBorder="1" applyAlignment="1" applyProtection="1">
      <alignment horizontal="center" vertical="center" wrapText="1"/>
    </xf>
    <xf numFmtId="164" fontId="2" fillId="3" borderId="64" xfId="1" applyNumberFormat="1" applyFont="1" applyFill="1" applyBorder="1" applyAlignment="1" applyProtection="1">
      <alignment horizontal="center" vertical="center" wrapText="1"/>
    </xf>
    <xf numFmtId="164" fontId="2" fillId="0" borderId="12" xfId="1" applyFont="1" applyFill="1" applyBorder="1" applyAlignment="1" applyProtection="1">
      <alignment horizontal="center" vertical="center" wrapText="1"/>
    </xf>
    <xf numFmtId="164" fontId="2" fillId="0" borderId="31" xfId="1" applyFont="1" applyFill="1" applyBorder="1" applyAlignment="1" applyProtection="1">
      <alignment horizontal="center" vertical="center" wrapText="1"/>
    </xf>
    <xf numFmtId="164" fontId="12" fillId="15" borderId="56" xfId="0" applyFont="1" applyFill="1" applyBorder="1" applyAlignment="1" applyProtection="1">
      <alignment horizontal="center" vertical="center" wrapText="1"/>
    </xf>
    <xf numFmtId="164" fontId="12" fillId="15" borderId="57" xfId="0" applyFont="1" applyFill="1" applyBorder="1" applyAlignment="1" applyProtection="1">
      <alignment horizontal="center" vertical="center" wrapText="1"/>
    </xf>
    <xf numFmtId="164" fontId="13" fillId="3" borderId="11" xfId="0" applyFont="1" applyFill="1" applyBorder="1" applyAlignment="1" applyProtection="1">
      <alignment horizontal="center" vertical="center" wrapText="1"/>
    </xf>
    <xf numFmtId="164" fontId="13" fillId="3" borderId="13" xfId="0" applyFont="1" applyFill="1" applyBorder="1" applyAlignment="1" applyProtection="1">
      <alignment horizontal="center" vertical="center" wrapText="1"/>
    </xf>
    <xf numFmtId="164" fontId="2" fillId="3" borderId="40" xfId="0" applyFont="1" applyFill="1" applyBorder="1" applyAlignment="1" applyProtection="1">
      <alignment horizontal="center" vertical="center" wrapText="1"/>
    </xf>
    <xf numFmtId="164" fontId="2" fillId="3" borderId="37" xfId="0" applyFont="1" applyFill="1" applyBorder="1" applyAlignment="1" applyProtection="1">
      <alignment horizontal="center" vertical="center" wrapText="1"/>
    </xf>
    <xf numFmtId="1" fontId="2" fillId="3" borderId="11" xfId="1" applyNumberFormat="1" applyFont="1" applyFill="1" applyBorder="1" applyAlignment="1" applyProtection="1">
      <alignment horizontal="center" vertical="center" wrapText="1"/>
    </xf>
    <xf numFmtId="1" fontId="2" fillId="3" borderId="26" xfId="1" applyNumberFormat="1" applyFont="1" applyFill="1" applyBorder="1" applyAlignment="1" applyProtection="1">
      <alignment horizontal="center" vertical="center" wrapText="1"/>
    </xf>
    <xf numFmtId="1" fontId="2" fillId="3" borderId="40" xfId="1" applyNumberFormat="1" applyFont="1" applyFill="1" applyBorder="1" applyAlignment="1" applyProtection="1">
      <alignment horizontal="center" vertical="center" wrapText="1"/>
    </xf>
    <xf numFmtId="164" fontId="2" fillId="3" borderId="74" xfId="1" applyFont="1" applyFill="1" applyBorder="1" applyAlignment="1" applyProtection="1">
      <alignment horizontal="center" vertical="center" wrapText="1"/>
    </xf>
    <xf numFmtId="164" fontId="2" fillId="3" borderId="70" xfId="1" applyFont="1" applyFill="1" applyBorder="1" applyAlignment="1" applyProtection="1">
      <alignment horizontal="center" vertical="center" wrapText="1"/>
    </xf>
    <xf numFmtId="164" fontId="2" fillId="3" borderId="25" xfId="1" applyFont="1" applyFill="1" applyBorder="1" applyAlignment="1" applyProtection="1">
      <alignment horizontal="center" vertical="center" wrapText="1"/>
    </xf>
    <xf numFmtId="164" fontId="2" fillId="3" borderId="13" xfId="1" applyFont="1" applyFill="1" applyBorder="1" applyAlignment="1" applyProtection="1">
      <alignment horizontal="center" vertical="center" wrapText="1"/>
    </xf>
    <xf numFmtId="164" fontId="2" fillId="3" borderId="47" xfId="1" applyFont="1" applyFill="1" applyBorder="1" applyAlignment="1" applyProtection="1">
      <alignment horizontal="center" vertical="center" wrapText="1"/>
    </xf>
    <xf numFmtId="164" fontId="2" fillId="3" borderId="37" xfId="1" applyFont="1" applyFill="1" applyBorder="1" applyAlignment="1" applyProtection="1">
      <alignment horizontal="center" vertical="center" wrapText="1"/>
    </xf>
    <xf numFmtId="1" fontId="2" fillId="3" borderId="13" xfId="1" applyNumberFormat="1" applyFont="1" applyFill="1" applyBorder="1" applyAlignment="1" applyProtection="1">
      <alignment horizontal="center" vertical="center" wrapText="1"/>
    </xf>
    <xf numFmtId="1" fontId="2" fillId="3" borderId="47" xfId="1" applyNumberFormat="1" applyFont="1" applyFill="1" applyBorder="1" applyAlignment="1" applyProtection="1">
      <alignment horizontal="center" vertical="center" wrapText="1"/>
    </xf>
    <xf numFmtId="1" fontId="2" fillId="3" borderId="37" xfId="1" applyNumberFormat="1" applyFont="1" applyFill="1" applyBorder="1" applyAlignment="1" applyProtection="1">
      <alignment horizontal="center" vertical="center" wrapText="1"/>
    </xf>
    <xf numFmtId="164" fontId="5" fillId="5" borderId="4" xfId="2" applyNumberFormat="1" applyFont="1" applyFill="1" applyBorder="1" applyAlignment="1" applyProtection="1">
      <alignment horizontal="right" vertical="center" wrapText="1"/>
    </xf>
    <xf numFmtId="164" fontId="5" fillId="5" borderId="7" xfId="2" applyNumberFormat="1" applyFont="1" applyFill="1" applyBorder="1" applyAlignment="1" applyProtection="1">
      <alignment horizontal="right" vertical="center" wrapText="1"/>
    </xf>
    <xf numFmtId="164" fontId="7" fillId="6" borderId="15" xfId="2" applyNumberFormat="1" applyFont="1" applyFill="1" applyBorder="1" applyAlignment="1" applyProtection="1">
      <alignment horizontal="center" vertical="center" wrapText="1"/>
    </xf>
    <xf numFmtId="164" fontId="7" fillId="6" borderId="14" xfId="2" applyNumberFormat="1" applyFont="1" applyFill="1" applyBorder="1" applyAlignment="1" applyProtection="1">
      <alignment horizontal="center" vertical="center" wrapText="1"/>
    </xf>
    <xf numFmtId="164" fontId="7" fillId="6" borderId="31" xfId="1" applyFont="1" applyFill="1" applyBorder="1" applyAlignment="1" applyProtection="1">
      <alignment horizontal="left" vertical="center" wrapText="1"/>
    </xf>
    <xf numFmtId="164" fontId="5" fillId="5" borderId="72" xfId="1" applyFont="1" applyFill="1" applyBorder="1" applyAlignment="1" applyProtection="1">
      <alignment horizontal="left" vertical="center" wrapText="1"/>
    </xf>
    <xf numFmtId="164" fontId="5" fillId="5" borderId="48" xfId="2" applyNumberFormat="1" applyFont="1" applyFill="1" applyBorder="1" applyAlignment="1" applyProtection="1">
      <alignment horizontal="right" vertical="center" wrapText="1"/>
    </xf>
    <xf numFmtId="164" fontId="5" fillId="5" borderId="71" xfId="2" applyNumberFormat="1" applyFont="1" applyFill="1" applyBorder="1" applyAlignment="1" applyProtection="1">
      <alignment horizontal="right" vertical="center" wrapText="1"/>
    </xf>
    <xf numFmtId="164" fontId="7" fillId="8" borderId="12" xfId="1" applyFont="1" applyFill="1" applyBorder="1" applyAlignment="1" applyProtection="1">
      <alignment horizontal="left" vertical="center" wrapText="1"/>
    </xf>
    <xf numFmtId="164" fontId="7" fillId="8" borderId="15" xfId="2" applyNumberFormat="1" applyFont="1" applyFill="1" applyBorder="1" applyAlignment="1" applyProtection="1">
      <alignment horizontal="center" vertical="center" wrapText="1"/>
    </xf>
    <xf numFmtId="164" fontId="7" fillId="8" borderId="14" xfId="2" applyNumberFormat="1" applyFont="1" applyFill="1" applyBorder="1" applyAlignment="1" applyProtection="1">
      <alignment horizontal="center" vertical="center" wrapText="1"/>
    </xf>
    <xf numFmtId="164" fontId="2" fillId="17" borderId="47" xfId="1" applyNumberFormat="1" applyFont="1" applyFill="1" applyBorder="1" applyAlignment="1" applyProtection="1">
      <alignment horizontal="center" vertical="center" wrapText="1"/>
    </xf>
    <xf numFmtId="164" fontId="2" fillId="17" borderId="9" xfId="1" applyNumberFormat="1" applyFont="1" applyFill="1" applyBorder="1" applyAlignment="1" applyProtection="1">
      <alignment horizontal="center" vertical="center" wrapText="1"/>
    </xf>
    <xf numFmtId="164" fontId="10" fillId="6" borderId="33" xfId="1" applyNumberFormat="1" applyFont="1" applyFill="1" applyBorder="1" applyAlignment="1" applyProtection="1">
      <alignment horizontal="right" vertical="center" wrapText="1"/>
    </xf>
    <xf numFmtId="164" fontId="10" fillId="6" borderId="36" xfId="1" applyFont="1" applyFill="1" applyBorder="1" applyAlignment="1" applyProtection="1">
      <alignment horizontal="right" vertical="center" wrapText="1"/>
    </xf>
    <xf numFmtId="164" fontId="10" fillId="6" borderId="32" xfId="1" applyFont="1" applyFill="1" applyBorder="1" applyAlignment="1" applyProtection="1">
      <alignment horizontal="right" vertical="center" wrapText="1"/>
    </xf>
    <xf numFmtId="164" fontId="10" fillId="6" borderId="38" xfId="1" applyFont="1" applyFill="1" applyBorder="1" applyAlignment="1" applyProtection="1">
      <alignment horizontal="right" vertical="center" wrapText="1"/>
    </xf>
    <xf numFmtId="164" fontId="11" fillId="6" borderId="19" xfId="1" applyFont="1" applyFill="1" applyBorder="1" applyAlignment="1" applyProtection="1">
      <alignment horizontal="right" vertical="center" wrapText="1"/>
    </xf>
    <xf numFmtId="164" fontId="11" fillId="6" borderId="50" xfId="1" applyFont="1" applyFill="1" applyBorder="1" applyAlignment="1" applyProtection="1">
      <alignment horizontal="right" vertical="center" wrapText="1"/>
    </xf>
    <xf numFmtId="164" fontId="5" fillId="5" borderId="59" xfId="1" applyFont="1" applyFill="1" applyBorder="1" applyAlignment="1" applyProtection="1">
      <alignment horizontal="left" vertical="center" wrapText="1"/>
    </xf>
    <xf numFmtId="1" fontId="2" fillId="11" borderId="40" xfId="1" applyNumberFormat="1" applyFont="1" applyFill="1" applyBorder="1" applyAlignment="1" applyProtection="1">
      <alignment horizontal="center" vertical="center" wrapText="1"/>
    </xf>
    <xf numFmtId="1" fontId="2" fillId="11" borderId="61" xfId="1" applyNumberFormat="1" applyFont="1" applyFill="1" applyBorder="1" applyAlignment="1" applyProtection="1">
      <alignment horizontal="center" vertical="center" wrapText="1"/>
    </xf>
    <xf numFmtId="164" fontId="11" fillId="6" borderId="17" xfId="1" applyNumberFormat="1" applyFont="1" applyFill="1" applyBorder="1" applyAlignment="1" applyProtection="1">
      <alignment horizontal="right" vertical="center" wrapText="1"/>
    </xf>
    <xf numFmtId="164" fontId="11" fillId="6" borderId="52" xfId="1" applyFont="1" applyFill="1" applyBorder="1" applyAlignment="1" applyProtection="1">
      <alignment horizontal="right" vertical="center" wrapText="1"/>
    </xf>
    <xf numFmtId="164" fontId="7" fillId="17" borderId="37" xfId="1" applyNumberFormat="1" applyFont="1" applyFill="1" applyBorder="1" applyAlignment="1" applyProtection="1">
      <alignment horizontal="center" vertical="center" wrapText="1"/>
    </xf>
    <xf numFmtId="164" fontId="7" fillId="17" borderId="47" xfId="1" applyNumberFormat="1" applyFont="1" applyFill="1" applyBorder="1" applyAlignment="1" applyProtection="1">
      <alignment horizontal="center" vertical="center" wrapText="1"/>
    </xf>
    <xf numFmtId="164" fontId="2" fillId="17" borderId="65" xfId="1" applyFont="1" applyFill="1" applyBorder="1" applyAlignment="1" applyProtection="1">
      <alignment horizontal="center" vertical="center" wrapText="1"/>
      <protection locked="0"/>
    </xf>
    <xf numFmtId="164" fontId="2" fillId="17" borderId="0" xfId="1" applyFont="1" applyFill="1" applyBorder="1" applyAlignment="1" applyProtection="1">
      <alignment horizontal="center" vertical="center" wrapText="1"/>
      <protection locked="0"/>
    </xf>
    <xf numFmtId="164" fontId="8" fillId="7" borderId="56" xfId="1" applyFont="1" applyFill="1" applyBorder="1" applyAlignment="1" applyProtection="1">
      <alignment horizontal="center" vertical="center" wrapText="1"/>
    </xf>
    <xf numFmtId="164" fontId="8" fillId="7" borderId="57" xfId="1" applyFont="1" applyFill="1" applyBorder="1" applyAlignment="1" applyProtection="1">
      <alignment horizontal="center" vertical="center" wrapText="1"/>
    </xf>
    <xf numFmtId="164" fontId="8" fillId="7" borderId="44" xfId="1" applyFont="1" applyFill="1" applyBorder="1" applyAlignment="1" applyProtection="1">
      <alignment horizontal="center" vertical="center" wrapText="1"/>
    </xf>
    <xf numFmtId="164" fontId="8" fillId="7" borderId="0" xfId="1" applyFont="1" applyFill="1" applyBorder="1" applyAlignment="1" applyProtection="1">
      <alignment horizontal="center" vertical="center" wrapText="1"/>
    </xf>
    <xf numFmtId="164" fontId="8" fillId="7" borderId="48" xfId="1" applyFont="1" applyFill="1" applyBorder="1" applyAlignment="1" applyProtection="1">
      <alignment horizontal="center" vertical="center" wrapText="1"/>
    </xf>
    <xf numFmtId="164" fontId="8" fillId="7" borderId="71" xfId="1" applyFont="1" applyFill="1" applyBorder="1" applyAlignment="1" applyProtection="1">
      <alignment horizontal="center" vertical="center" wrapText="1"/>
    </xf>
    <xf numFmtId="164" fontId="14" fillId="15" borderId="19" xfId="1" applyFont="1" applyFill="1" applyBorder="1" applyAlignment="1" applyProtection="1">
      <alignment horizontal="right" vertical="center" wrapText="1"/>
    </xf>
    <xf numFmtId="164" fontId="14" fillId="15" borderId="50" xfId="1" applyFont="1" applyFill="1" applyBorder="1" applyAlignment="1" applyProtection="1">
      <alignment horizontal="right" vertical="center" wrapText="1"/>
    </xf>
    <xf numFmtId="164" fontId="14" fillId="15" borderId="17" xfId="1" applyNumberFormat="1" applyFont="1" applyFill="1" applyBorder="1" applyAlignment="1" applyProtection="1">
      <alignment horizontal="right" vertical="center" wrapText="1"/>
    </xf>
    <xf numFmtId="164" fontId="14" fillId="15" borderId="52" xfId="1" applyFont="1" applyFill="1" applyBorder="1" applyAlignment="1" applyProtection="1">
      <alignment horizontal="right" vertical="center" wrapText="1"/>
    </xf>
    <xf numFmtId="164" fontId="5" fillId="5" borderId="56" xfId="2" applyNumberFormat="1" applyFont="1" applyFill="1" applyBorder="1" applyAlignment="1" applyProtection="1">
      <alignment horizontal="right" vertical="center" wrapText="1"/>
    </xf>
    <xf numFmtId="164" fontId="5" fillId="5" borderId="5" xfId="2" applyNumberFormat="1" applyFont="1" applyFill="1" applyBorder="1" applyAlignment="1" applyProtection="1">
      <alignment horizontal="right" vertical="center" wrapText="1"/>
    </xf>
    <xf numFmtId="164" fontId="10" fillId="6" borderId="44" xfId="1" applyFont="1" applyFill="1" applyBorder="1" applyAlignment="1" applyProtection="1">
      <alignment horizontal="center" vertical="center" wrapText="1"/>
    </xf>
    <xf numFmtId="164" fontId="10" fillId="6" borderId="45" xfId="1" applyFont="1" applyFill="1" applyBorder="1" applyAlignment="1" applyProtection="1">
      <alignment horizontal="center" vertical="center" wrapText="1"/>
    </xf>
    <xf numFmtId="164" fontId="10" fillId="6" borderId="48" xfId="1" applyFont="1" applyFill="1" applyBorder="1" applyAlignment="1" applyProtection="1">
      <alignment horizontal="center" vertical="center" wrapText="1"/>
    </xf>
    <xf numFmtId="164" fontId="10" fillId="6" borderId="49" xfId="1" applyFont="1" applyFill="1" applyBorder="1" applyAlignment="1" applyProtection="1">
      <alignment horizontal="center" vertical="center" wrapText="1"/>
    </xf>
    <xf numFmtId="164" fontId="10" fillId="6" borderId="23" xfId="1" applyFont="1" applyFill="1" applyBorder="1" applyAlignment="1" applyProtection="1">
      <alignment horizontal="right" vertical="center" wrapText="1"/>
    </xf>
    <xf numFmtId="164" fontId="10" fillId="6" borderId="24" xfId="1" applyFont="1" applyFill="1" applyBorder="1" applyAlignment="1" applyProtection="1">
      <alignment horizontal="right" vertical="center" wrapText="1"/>
    </xf>
    <xf numFmtId="164" fontId="10" fillId="6" borderId="22" xfId="1" applyNumberFormat="1" applyFont="1" applyFill="1" applyBorder="1" applyAlignment="1" applyProtection="1">
      <alignment horizontal="right" vertical="center" wrapText="1"/>
    </xf>
    <xf numFmtId="164" fontId="10" fillId="6" borderId="46" xfId="1" applyFont="1" applyFill="1" applyBorder="1" applyAlignment="1" applyProtection="1">
      <alignment horizontal="right" vertical="center" wrapText="1"/>
    </xf>
    <xf numFmtId="164" fontId="11" fillId="6" borderId="32" xfId="1" applyFont="1" applyFill="1" applyBorder="1" applyAlignment="1" applyProtection="1">
      <alignment horizontal="right" vertical="center" wrapText="1"/>
    </xf>
    <xf numFmtId="164" fontId="11" fillId="6" borderId="38" xfId="1" applyFont="1" applyFill="1" applyBorder="1" applyAlignment="1" applyProtection="1">
      <alignment horizontal="right" vertical="center" wrapText="1"/>
    </xf>
    <xf numFmtId="164" fontId="12" fillId="15" borderId="56" xfId="1" applyFont="1" applyFill="1" applyBorder="1" applyAlignment="1" applyProtection="1">
      <alignment horizontal="center" vertical="center" wrapText="1"/>
    </xf>
    <xf numFmtId="164" fontId="12" fillId="15" borderId="57" xfId="1" applyFont="1" applyFill="1" applyBorder="1" applyAlignment="1" applyProtection="1">
      <alignment horizontal="center" vertical="center" wrapText="1"/>
    </xf>
    <xf numFmtId="164" fontId="12" fillId="15" borderId="58" xfId="1" applyFont="1" applyFill="1" applyBorder="1" applyAlignment="1" applyProtection="1">
      <alignment horizontal="center" vertical="center" wrapText="1"/>
    </xf>
    <xf numFmtId="164" fontId="12" fillId="15" borderId="48" xfId="1" applyFont="1" applyFill="1" applyBorder="1" applyAlignment="1" applyProtection="1">
      <alignment horizontal="center" vertical="center" wrapText="1"/>
    </xf>
    <xf numFmtId="164" fontId="12" fillId="15" borderId="71" xfId="1" applyFont="1" applyFill="1" applyBorder="1" applyAlignment="1" applyProtection="1">
      <alignment horizontal="center" vertical="center" wrapText="1"/>
    </xf>
    <xf numFmtId="164" fontId="12" fillId="15" borderId="6" xfId="1" applyFont="1" applyFill="1" applyBorder="1" applyAlignment="1" applyProtection="1">
      <alignment horizontal="center" vertical="center" wrapText="1"/>
    </xf>
    <xf numFmtId="1" fontId="10" fillId="3" borderId="11" xfId="1" applyNumberFormat="1" applyFont="1" applyFill="1" applyBorder="1" applyAlignment="1" applyProtection="1">
      <alignment horizontal="center" vertical="center" wrapText="1"/>
    </xf>
    <xf numFmtId="1" fontId="10" fillId="3" borderId="41" xfId="1" applyNumberFormat="1" applyFont="1" applyFill="1" applyBorder="1" applyAlignment="1" applyProtection="1">
      <alignment horizontal="center" vertical="center" wrapText="1"/>
    </xf>
    <xf numFmtId="164" fontId="10" fillId="3" borderId="12" xfId="1" applyFont="1" applyFill="1" applyBorder="1" applyAlignment="1" applyProtection="1">
      <alignment horizontal="center" vertical="center" wrapText="1"/>
    </xf>
    <xf numFmtId="164" fontId="10" fillId="3" borderId="42" xfId="1" applyFont="1" applyFill="1" applyBorder="1" applyAlignment="1" applyProtection="1">
      <alignment horizontal="center" vertical="center" wrapText="1"/>
    </xf>
    <xf numFmtId="164" fontId="11" fillId="3" borderId="12" xfId="1" applyFont="1" applyFill="1" applyBorder="1" applyAlignment="1" applyProtection="1">
      <alignment horizontal="center" vertical="center" wrapText="1"/>
    </xf>
    <xf numFmtId="164" fontId="11" fillId="3" borderId="53" xfId="1" applyFont="1" applyFill="1" applyBorder="1" applyAlignment="1" applyProtection="1">
      <alignment horizontal="center" vertical="center" wrapText="1"/>
    </xf>
    <xf numFmtId="164" fontId="10" fillId="2" borderId="30" xfId="1" applyFont="1" applyFill="1" applyBorder="1" applyAlignment="1" applyProtection="1">
      <alignment horizontal="right" wrapText="1"/>
    </xf>
    <xf numFmtId="164" fontId="10" fillId="2" borderId="67" xfId="1" applyFont="1" applyFill="1" applyBorder="1" applyAlignment="1" applyProtection="1">
      <alignment horizontal="right" wrapText="1"/>
    </xf>
    <xf numFmtId="164" fontId="10" fillId="2" borderId="38" xfId="1" applyFont="1" applyFill="1" applyBorder="1" applyAlignment="1" applyProtection="1">
      <alignment horizontal="right" wrapText="1"/>
    </xf>
    <xf numFmtId="164" fontId="10" fillId="2" borderId="32" xfId="1" applyNumberFormat="1" applyFont="1" applyFill="1" applyBorder="1" applyAlignment="1" applyProtection="1">
      <alignment horizontal="right" wrapText="1"/>
    </xf>
    <xf numFmtId="164" fontId="10" fillId="2" borderId="68" xfId="1" applyNumberFormat="1" applyFont="1" applyFill="1" applyBorder="1" applyAlignment="1" applyProtection="1">
      <alignment horizontal="right" wrapText="1"/>
    </xf>
    <xf numFmtId="164" fontId="11" fillId="2" borderId="76" xfId="1" applyFont="1" applyFill="1" applyBorder="1" applyAlignment="1" applyProtection="1">
      <alignment horizontal="right" wrapText="1"/>
    </xf>
    <xf numFmtId="164" fontId="11" fillId="2" borderId="20" xfId="1" applyFont="1" applyFill="1" applyBorder="1" applyAlignment="1" applyProtection="1">
      <alignment horizontal="right" wrapText="1"/>
    </xf>
    <xf numFmtId="164" fontId="11" fillId="2" borderId="50" xfId="1" applyFont="1" applyFill="1" applyBorder="1" applyAlignment="1" applyProtection="1">
      <alignment horizontal="right" wrapText="1"/>
    </xf>
    <xf numFmtId="164" fontId="11" fillId="2" borderId="19" xfId="1" applyNumberFormat="1" applyFont="1" applyFill="1" applyBorder="1" applyAlignment="1" applyProtection="1">
      <alignment horizontal="right" wrapText="1"/>
    </xf>
    <xf numFmtId="164" fontId="11" fillId="2" borderId="21" xfId="1" applyNumberFormat="1" applyFont="1" applyFill="1" applyBorder="1" applyAlignment="1" applyProtection="1">
      <alignment horizontal="right" wrapText="1"/>
    </xf>
    <xf numFmtId="164" fontId="10" fillId="2" borderId="28" xfId="1" applyFont="1" applyFill="1" applyBorder="1" applyAlignment="1" applyProtection="1">
      <alignment horizontal="right" wrapText="1"/>
    </xf>
    <xf numFmtId="164" fontId="10" fillId="2" borderId="63" xfId="1" applyFont="1" applyFill="1" applyBorder="1" applyAlignment="1" applyProtection="1">
      <alignment horizontal="right" wrapText="1"/>
    </xf>
    <xf numFmtId="164" fontId="10" fillId="2" borderId="24" xfId="1" applyFont="1" applyFill="1" applyBorder="1" applyAlignment="1" applyProtection="1">
      <alignment horizontal="right" wrapText="1"/>
    </xf>
    <xf numFmtId="164" fontId="11" fillId="2" borderId="77" xfId="1" applyNumberFormat="1" applyFont="1" applyFill="1" applyBorder="1" applyAlignment="1" applyProtection="1">
      <alignment horizontal="right" wrapText="1"/>
    </xf>
    <xf numFmtId="164" fontId="11" fillId="2" borderId="78" xfId="1" applyNumberFormat="1" applyFont="1" applyFill="1" applyBorder="1" applyAlignment="1" applyProtection="1">
      <alignment horizontal="right" wrapText="1"/>
    </xf>
    <xf numFmtId="164" fontId="11" fillId="2" borderId="30" xfId="1" applyFont="1" applyFill="1" applyBorder="1" applyAlignment="1" applyProtection="1">
      <alignment horizontal="right" wrapText="1"/>
    </xf>
    <xf numFmtId="164" fontId="11" fillId="2" borderId="67" xfId="1" applyFont="1" applyFill="1" applyBorder="1" applyAlignment="1" applyProtection="1">
      <alignment horizontal="right" wrapText="1"/>
    </xf>
    <xf numFmtId="164" fontId="11" fillId="2" borderId="38" xfId="1" applyFont="1" applyFill="1" applyBorder="1" applyAlignment="1" applyProtection="1">
      <alignment horizontal="right" wrapText="1"/>
    </xf>
    <xf numFmtId="164" fontId="10" fillId="4" borderId="56" xfId="1" applyFont="1" applyFill="1" applyBorder="1" applyAlignment="1" applyProtection="1">
      <alignment horizontal="center"/>
    </xf>
    <xf numFmtId="164" fontId="10" fillId="4" borderId="57" xfId="1" applyFont="1" applyFill="1" applyBorder="1" applyAlignment="1" applyProtection="1">
      <alignment horizontal="center"/>
    </xf>
    <xf numFmtId="164" fontId="10" fillId="4" borderId="58" xfId="1" applyFont="1" applyFill="1" applyBorder="1" applyAlignment="1" applyProtection="1">
      <alignment horizontal="center"/>
    </xf>
    <xf numFmtId="1" fontId="10" fillId="7" borderId="56" xfId="1" applyNumberFormat="1" applyFont="1" applyFill="1" applyBorder="1" applyAlignment="1" applyProtection="1">
      <alignment horizontal="center"/>
    </xf>
    <xf numFmtId="1" fontId="10" fillId="7" borderId="44" xfId="1" applyNumberFormat="1" applyFont="1" applyFill="1" applyBorder="1" applyAlignment="1" applyProtection="1">
      <alignment horizontal="center"/>
    </xf>
    <xf numFmtId="1" fontId="10" fillId="7" borderId="48" xfId="1" applyNumberFormat="1" applyFont="1" applyFill="1" applyBorder="1" applyAlignment="1" applyProtection="1">
      <alignment horizontal="center"/>
    </xf>
    <xf numFmtId="164" fontId="14" fillId="15" borderId="12" xfId="1" applyFont="1" applyFill="1" applyBorder="1" applyAlignment="1" applyProtection="1">
      <alignment horizontal="right" vertical="center" wrapText="1"/>
    </xf>
    <xf numFmtId="164" fontId="14" fillId="15" borderId="13" xfId="1" applyNumberFormat="1" applyFont="1" applyFill="1" applyBorder="1" applyAlignment="1" applyProtection="1">
      <alignment horizontal="right" wrapText="1"/>
    </xf>
    <xf numFmtId="164" fontId="14" fillId="15" borderId="16" xfId="1" applyNumberFormat="1" applyFont="1" applyFill="1" applyBorder="1" applyAlignment="1" applyProtection="1">
      <alignment horizontal="right" wrapText="1"/>
    </xf>
    <xf numFmtId="164" fontId="14" fillId="15" borderId="18" xfId="1" applyFont="1" applyFill="1" applyBorder="1" applyAlignment="1" applyProtection="1">
      <alignment horizontal="right" vertical="center" wrapText="1"/>
    </xf>
    <xf numFmtId="164" fontId="14" fillId="15" borderId="18" xfId="1" applyNumberFormat="1" applyFont="1" applyFill="1" applyBorder="1" applyAlignment="1" applyProtection="1">
      <alignment horizontal="right" wrapText="1"/>
    </xf>
    <xf numFmtId="164" fontId="14" fillId="15" borderId="52" xfId="1" applyNumberFormat="1" applyFont="1" applyFill="1" applyBorder="1" applyAlignment="1" applyProtection="1">
      <alignment horizontal="right" wrapText="1"/>
    </xf>
    <xf numFmtId="164" fontId="10" fillId="6" borderId="31" xfId="1" applyNumberFormat="1" applyFont="1" applyFill="1" applyBorder="1" applyAlignment="1" applyProtection="1">
      <alignment horizontal="right" vertical="center" wrapText="1"/>
    </xf>
    <xf numFmtId="164" fontId="10" fillId="6" borderId="32" xfId="1" applyNumberFormat="1" applyFont="1" applyFill="1" applyBorder="1" applyAlignment="1" applyProtection="1">
      <alignment horizontal="right" vertical="center" wrapText="1"/>
    </xf>
    <xf numFmtId="164" fontId="11" fillId="6" borderId="18" xfId="1" applyNumberFormat="1" applyFont="1" applyFill="1" applyBorder="1" applyAlignment="1" applyProtection="1">
      <alignment horizontal="right" vertical="center" wrapText="1"/>
    </xf>
    <xf numFmtId="164" fontId="11" fillId="6" borderId="19" xfId="1" applyNumberFormat="1" applyFont="1" applyFill="1" applyBorder="1" applyAlignment="1" applyProtection="1">
      <alignment horizontal="right" vertical="center" wrapText="1"/>
    </xf>
    <xf numFmtId="0" fontId="0" fillId="7" borderId="56" xfId="0" applyNumberFormat="1" applyFill="1" applyBorder="1" applyAlignment="1">
      <alignment horizontal="center"/>
    </xf>
    <xf numFmtId="0" fontId="0" fillId="7" borderId="44" xfId="0" applyNumberFormat="1" applyFill="1" applyBorder="1" applyAlignment="1">
      <alignment horizontal="center"/>
    </xf>
    <xf numFmtId="0" fontId="0" fillId="7" borderId="48" xfId="0" applyNumberFormat="1" applyFill="1" applyBorder="1" applyAlignment="1">
      <alignment horizontal="center"/>
    </xf>
    <xf numFmtId="164" fontId="14" fillId="15" borderId="4" xfId="1" applyNumberFormat="1" applyFont="1" applyFill="1" applyBorder="1" applyAlignment="1" applyProtection="1">
      <alignment horizontal="right" vertical="center" wrapText="1"/>
    </xf>
    <xf numFmtId="164" fontId="14" fillId="15" borderId="7" xfId="1" applyNumberFormat="1" applyFont="1" applyFill="1" applyBorder="1" applyAlignment="1" applyProtection="1">
      <alignment horizontal="right" vertical="center" wrapText="1"/>
    </xf>
    <xf numFmtId="164" fontId="14" fillId="15" borderId="5" xfId="1" applyNumberFormat="1" applyFont="1" applyFill="1" applyBorder="1" applyAlignment="1" applyProtection="1">
      <alignment horizontal="right" vertical="center" wrapText="1"/>
    </xf>
    <xf numFmtId="164" fontId="7" fillId="7" borderId="31" xfId="1" applyNumberFormat="1" applyFont="1" applyFill="1" applyBorder="1" applyAlignment="1" applyProtection="1">
      <alignment horizontal="left" vertical="center" wrapText="1"/>
    </xf>
    <xf numFmtId="164" fontId="7" fillId="7" borderId="35" xfId="1" applyNumberFormat="1" applyFont="1" applyFill="1" applyBorder="1" applyAlignment="1" applyProtection="1">
      <alignment horizontal="left" vertical="center" wrapText="1"/>
    </xf>
    <xf numFmtId="164" fontId="10" fillId="6" borderId="12" xfId="1" applyNumberFormat="1" applyFont="1" applyFill="1" applyBorder="1" applyAlignment="1" applyProtection="1">
      <alignment horizontal="right" vertical="center" wrapText="1"/>
    </xf>
    <xf numFmtId="164" fontId="10" fillId="6" borderId="13" xfId="1" applyNumberFormat="1" applyFont="1" applyFill="1" applyBorder="1" applyAlignment="1" applyProtection="1">
      <alignment horizontal="right" vertical="center" wrapText="1"/>
    </xf>
    <xf numFmtId="164" fontId="11" fillId="6" borderId="31" xfId="1" applyNumberFormat="1" applyFont="1" applyFill="1" applyBorder="1" applyAlignment="1" applyProtection="1">
      <alignment horizontal="right" vertical="center" wrapText="1"/>
    </xf>
    <xf numFmtId="164" fontId="11" fillId="6" borderId="32" xfId="1" applyNumberFormat="1" applyFont="1" applyFill="1" applyBorder="1" applyAlignment="1" applyProtection="1">
      <alignment horizontal="right" vertical="center" wrapText="1"/>
    </xf>
    <xf numFmtId="164" fontId="11" fillId="7" borderId="31" xfId="1" applyNumberFormat="1" applyFont="1" applyFill="1" applyBorder="1" applyAlignment="1" applyProtection="1">
      <alignment horizontal="left" vertical="center" wrapText="1"/>
    </xf>
    <xf numFmtId="164" fontId="18" fillId="15" borderId="56" xfId="0" applyNumberFormat="1" applyFont="1" applyFill="1" applyBorder="1" applyAlignment="1">
      <alignment horizontal="center" vertical="center" wrapText="1"/>
    </xf>
    <xf numFmtId="164" fontId="18" fillId="15" borderId="57" xfId="0" applyNumberFormat="1" applyFont="1" applyFill="1" applyBorder="1" applyAlignment="1">
      <alignment horizontal="center" vertical="center" wrapText="1"/>
    </xf>
    <xf numFmtId="164" fontId="18" fillId="15" borderId="58" xfId="0" applyNumberFormat="1" applyFont="1" applyFill="1" applyBorder="1" applyAlignment="1">
      <alignment horizontal="center" vertical="center" wrapText="1"/>
    </xf>
    <xf numFmtId="164" fontId="19" fillId="15" borderId="48" xfId="0" applyNumberFormat="1" applyFont="1" applyFill="1" applyBorder="1" applyAlignment="1">
      <alignment horizontal="center" vertical="center" wrapText="1"/>
    </xf>
    <xf numFmtId="164" fontId="19" fillId="15" borderId="71" xfId="0" applyNumberFormat="1" applyFont="1" applyFill="1" applyBorder="1" applyAlignment="1">
      <alignment horizontal="center" vertical="center" wrapText="1"/>
    </xf>
    <xf numFmtId="164" fontId="19" fillId="15" borderId="6" xfId="0" applyNumberFormat="1" applyFont="1" applyFill="1" applyBorder="1" applyAlignment="1">
      <alignment horizontal="center" vertical="center" wrapText="1"/>
    </xf>
    <xf numFmtId="164" fontId="2" fillId="3" borderId="60" xfId="1" applyNumberFormat="1" applyFont="1" applyFill="1" applyBorder="1" applyAlignment="1" applyProtection="1">
      <alignment horizontal="center" vertical="center" wrapText="1"/>
    </xf>
    <xf numFmtId="164" fontId="2" fillId="3" borderId="7" xfId="1" applyNumberFormat="1" applyFont="1" applyFill="1" applyBorder="1" applyAlignment="1" applyProtection="1">
      <alignment horizontal="center" vertical="center" wrapText="1"/>
    </xf>
    <xf numFmtId="164" fontId="2" fillId="3" borderId="79" xfId="1" applyNumberFormat="1" applyFont="1" applyFill="1" applyBorder="1" applyAlignment="1" applyProtection="1">
      <alignment horizontal="center" vertical="center" wrapText="1"/>
    </xf>
    <xf numFmtId="164" fontId="11" fillId="7" borderId="25" xfId="1" applyNumberFormat="1" applyFont="1" applyFill="1" applyBorder="1" applyAlignment="1" applyProtection="1">
      <alignment horizontal="left" vertical="center" wrapText="1"/>
    </xf>
    <xf numFmtId="164" fontId="16" fillId="3" borderId="11" xfId="0" applyFont="1" applyFill="1" applyBorder="1" applyAlignment="1" applyProtection="1">
      <alignment horizontal="center" vertical="center" wrapText="1"/>
    </xf>
    <xf numFmtId="164" fontId="16" fillId="3" borderId="12" xfId="0" applyFont="1" applyFill="1" applyBorder="1" applyAlignment="1" applyProtection="1">
      <alignment horizontal="center" vertical="center" wrapText="1"/>
    </xf>
    <xf numFmtId="164" fontId="16" fillId="3" borderId="53" xfId="0" applyFont="1" applyFill="1" applyBorder="1" applyAlignment="1" applyProtection="1">
      <alignment horizontal="center" vertical="center" wrapText="1"/>
    </xf>
    <xf numFmtId="164" fontId="5" fillId="5" borderId="69" xfId="1" applyNumberFormat="1" applyFont="1" applyFill="1" applyBorder="1" applyAlignment="1" applyProtection="1">
      <alignment horizontal="center" vertical="center" wrapText="1"/>
    </xf>
    <xf numFmtId="164" fontId="5" fillId="5" borderId="65" xfId="1" applyNumberFormat="1" applyFont="1" applyFill="1" applyBorder="1" applyAlignment="1" applyProtection="1">
      <alignment horizontal="center" vertical="center" wrapText="1"/>
    </xf>
    <xf numFmtId="164" fontId="5" fillId="5" borderId="66" xfId="1" applyNumberFormat="1" applyFont="1" applyFill="1" applyBorder="1" applyAlignment="1" applyProtection="1">
      <alignment horizontal="center" vertical="center" wrapText="1"/>
    </xf>
    <xf numFmtId="0" fontId="2" fillId="3" borderId="13" xfId="1" applyNumberFormat="1" applyFont="1" applyFill="1" applyBorder="1" applyAlignment="1" applyProtection="1">
      <alignment horizontal="center" vertical="center" wrapText="1"/>
    </xf>
    <xf numFmtId="0" fontId="2" fillId="3" borderId="47" xfId="1" applyNumberFormat="1" applyFont="1" applyFill="1" applyBorder="1" applyAlignment="1" applyProtection="1">
      <alignment horizontal="center" vertical="center" wrapText="1"/>
    </xf>
    <xf numFmtId="0" fontId="2" fillId="3" borderId="37" xfId="1" applyNumberFormat="1" applyFont="1" applyFill="1" applyBorder="1" applyAlignment="1" applyProtection="1">
      <alignment horizontal="center" vertical="center" wrapText="1"/>
    </xf>
    <xf numFmtId="1" fontId="2" fillId="0" borderId="36" xfId="1" applyNumberFormat="1" applyFont="1" applyFill="1" applyBorder="1" applyAlignment="1" applyProtection="1">
      <alignment horizontal="center" vertical="center" wrapText="1"/>
    </xf>
    <xf numFmtId="164" fontId="2" fillId="11" borderId="22" xfId="1" applyNumberFormat="1" applyFont="1" applyFill="1" applyBorder="1" applyAlignment="1" applyProtection="1">
      <alignment horizontal="center" vertical="center" wrapText="1"/>
    </xf>
    <xf numFmtId="164" fontId="2" fillId="17" borderId="69" xfId="1" applyFont="1" applyFill="1" applyBorder="1" applyAlignment="1" applyProtection="1">
      <alignment horizontal="center" vertical="center" wrapText="1"/>
    </xf>
    <xf numFmtId="164" fontId="2" fillId="17" borderId="65" xfId="1" applyFont="1" applyFill="1" applyBorder="1" applyAlignment="1" applyProtection="1">
      <alignment horizontal="center" vertical="center" wrapText="1"/>
    </xf>
    <xf numFmtId="164" fontId="2" fillId="17" borderId="44" xfId="1" applyFont="1" applyFill="1" applyBorder="1" applyAlignment="1" applyProtection="1">
      <alignment horizontal="center" vertical="center" wrapText="1"/>
    </xf>
    <xf numFmtId="164" fontId="2" fillId="17" borderId="0" xfId="1" applyFont="1" applyFill="1" applyBorder="1" applyAlignment="1" applyProtection="1">
      <alignment horizontal="center" vertical="center" wrapText="1"/>
    </xf>
    <xf numFmtId="1" fontId="2" fillId="0" borderId="34" xfId="1" applyNumberFormat="1" applyFont="1" applyFill="1" applyBorder="1" applyAlignment="1" applyProtection="1">
      <alignment horizontal="center" vertical="center" wrapText="1"/>
    </xf>
    <xf numFmtId="1" fontId="2" fillId="0" borderId="46" xfId="1" applyNumberFormat="1" applyFont="1" applyFill="1" applyBorder="1" applyAlignment="1" applyProtection="1">
      <alignment horizontal="center" vertical="center" wrapText="1"/>
    </xf>
    <xf numFmtId="164" fontId="2" fillId="11" borderId="40" xfId="1" applyNumberFormat="1" applyFont="1" applyFill="1" applyBorder="1" applyAlignment="1" applyProtection="1">
      <alignment horizontal="center" vertical="center" wrapText="1"/>
    </xf>
    <xf numFmtId="164" fontId="2" fillId="11" borderId="26" xfId="1" applyNumberFormat="1" applyFont="1" applyFill="1" applyBorder="1" applyAlignment="1" applyProtection="1">
      <alignment horizontal="center" vertical="center" wrapText="1"/>
    </xf>
    <xf numFmtId="164" fontId="33" fillId="6" borderId="8" xfId="1" applyFont="1" applyFill="1" applyBorder="1" applyAlignment="1" applyProtection="1">
      <alignment horizontal="right" vertical="center" wrapText="1"/>
    </xf>
    <xf numFmtId="164" fontId="10" fillId="6" borderId="8" xfId="1" applyFont="1" applyFill="1" applyBorder="1" applyAlignment="1" applyProtection="1">
      <alignment horizontal="right" vertical="center" wrapText="1"/>
    </xf>
    <xf numFmtId="164" fontId="10" fillId="6" borderId="29" xfId="1" applyFont="1" applyFill="1" applyBorder="1" applyAlignment="1" applyProtection="1">
      <alignment horizontal="right" vertical="center" wrapText="1"/>
    </xf>
    <xf numFmtId="164" fontId="10" fillId="6" borderId="10" xfId="1" applyFont="1" applyFill="1" applyBorder="1" applyAlignment="1" applyProtection="1">
      <alignment horizontal="right" vertical="center" wrapText="1"/>
    </xf>
    <xf numFmtId="1" fontId="2" fillId="21" borderId="37" xfId="1" applyNumberFormat="1" applyFont="1" applyFill="1" applyBorder="1" applyAlignment="1" applyProtection="1">
      <alignment horizontal="center" vertical="center"/>
    </xf>
    <xf numFmtId="1" fontId="2" fillId="21" borderId="88" xfId="1" applyNumberFormat="1" applyFont="1" applyFill="1" applyBorder="1" applyAlignment="1" applyProtection="1">
      <alignment horizontal="center" vertical="center"/>
    </xf>
    <xf numFmtId="1" fontId="2" fillId="21" borderId="47" xfId="1" applyNumberFormat="1" applyFont="1" applyFill="1" applyBorder="1" applyAlignment="1" applyProtection="1">
      <alignment horizontal="center" vertical="center"/>
    </xf>
    <xf numFmtId="1" fontId="2" fillId="21" borderId="45" xfId="1" applyNumberFormat="1" applyFont="1" applyFill="1" applyBorder="1" applyAlignment="1" applyProtection="1">
      <alignment horizontal="center" vertical="center"/>
    </xf>
    <xf numFmtId="1" fontId="2" fillId="21" borderId="23" xfId="1" applyNumberFormat="1" applyFont="1" applyFill="1" applyBorder="1" applyAlignment="1" applyProtection="1">
      <alignment horizontal="center" vertical="center"/>
    </xf>
    <xf numFmtId="1" fontId="2" fillId="21" borderId="24" xfId="1" applyNumberFormat="1" applyFont="1" applyFill="1" applyBorder="1" applyAlignment="1" applyProtection="1">
      <alignment horizontal="center" vertical="center"/>
    </xf>
    <xf numFmtId="164" fontId="2" fillId="21" borderId="37" xfId="1" applyNumberFormat="1" applyFont="1" applyFill="1" applyBorder="1" applyAlignment="1" applyProtection="1">
      <alignment horizontal="center" vertical="center" wrapText="1"/>
    </xf>
    <xf numFmtId="164" fontId="2" fillId="21" borderId="88" xfId="1" applyNumberFormat="1" applyFont="1" applyFill="1" applyBorder="1" applyAlignment="1" applyProtection="1">
      <alignment horizontal="center" vertical="center" wrapText="1"/>
    </xf>
    <xf numFmtId="164" fontId="2" fillId="21" borderId="23" xfId="1" applyNumberFormat="1" applyFont="1" applyFill="1" applyBorder="1" applyAlignment="1" applyProtection="1">
      <alignment horizontal="center" vertical="center" wrapText="1"/>
    </xf>
    <xf numFmtId="164" fontId="2" fillId="21" borderId="24" xfId="1" applyNumberFormat="1" applyFont="1" applyFill="1" applyBorder="1" applyAlignment="1" applyProtection="1">
      <alignment horizontal="center" vertical="center" wrapText="1"/>
    </xf>
    <xf numFmtId="1" fontId="2" fillId="21" borderId="37" xfId="1" applyNumberFormat="1" applyFont="1" applyFill="1" applyBorder="1" applyAlignment="1" applyProtection="1">
      <alignment horizontal="center" vertical="center" wrapText="1"/>
    </xf>
    <xf numFmtId="1" fontId="2" fillId="21" borderId="66" xfId="1" applyNumberFormat="1" applyFont="1" applyFill="1" applyBorder="1" applyAlignment="1" applyProtection="1">
      <alignment horizontal="center" vertical="center" wrapText="1"/>
    </xf>
    <xf numFmtId="1" fontId="2" fillId="21" borderId="47" xfId="1" applyNumberFormat="1" applyFont="1" applyFill="1" applyBorder="1" applyAlignment="1" applyProtection="1">
      <alignment horizontal="center" vertical="center" wrapText="1"/>
    </xf>
    <xf numFmtId="1" fontId="2" fillId="21" borderId="9" xfId="1" applyNumberFormat="1" applyFont="1" applyFill="1" applyBorder="1" applyAlignment="1" applyProtection="1">
      <alignment horizontal="center" vertical="center" wrapText="1"/>
    </xf>
    <xf numFmtId="1" fontId="2" fillId="21" borderId="23" xfId="1" applyNumberFormat="1" applyFont="1" applyFill="1" applyBorder="1" applyAlignment="1" applyProtection="1">
      <alignment horizontal="center" vertical="center" wrapText="1"/>
    </xf>
    <xf numFmtId="1" fontId="2" fillId="21" borderId="64" xfId="1" applyNumberFormat="1" applyFont="1" applyFill="1" applyBorder="1" applyAlignment="1" applyProtection="1">
      <alignment horizontal="center" vertical="center" wrapText="1"/>
    </xf>
    <xf numFmtId="1" fontId="2" fillId="11" borderId="82" xfId="1" applyNumberFormat="1" applyFont="1" applyFill="1" applyBorder="1" applyAlignment="1" applyProtection="1">
      <alignment horizontal="center" vertical="center" wrapText="1"/>
    </xf>
    <xf numFmtId="1" fontId="2" fillId="11" borderId="10" xfId="1" applyNumberFormat="1" applyFont="1" applyFill="1" applyBorder="1" applyAlignment="1" applyProtection="1">
      <alignment horizontal="center" vertical="center" wrapText="1"/>
    </xf>
    <xf numFmtId="164" fontId="2" fillId="11" borderId="35" xfId="1" applyFont="1" applyFill="1" applyBorder="1" applyAlignment="1" applyProtection="1">
      <alignment horizontal="center" vertical="center" wrapText="1"/>
    </xf>
    <xf numFmtId="164" fontId="2" fillId="11" borderId="25" xfId="1" applyFont="1" applyFill="1" applyBorder="1" applyAlignment="1" applyProtection="1">
      <alignment horizontal="center" vertical="center" wrapText="1"/>
    </xf>
    <xf numFmtId="0" fontId="2" fillId="11" borderId="34" xfId="1" applyNumberFormat="1" applyFont="1" applyFill="1" applyBorder="1" applyAlignment="1" applyProtection="1">
      <alignment horizontal="center" vertical="center" wrapText="1"/>
    </xf>
    <xf numFmtId="0" fontId="2" fillId="11" borderId="46" xfId="1" applyNumberFormat="1" applyFont="1" applyFill="1" applyBorder="1" applyAlignment="1" applyProtection="1">
      <alignment horizontal="center" vertical="center" wrapText="1"/>
    </xf>
    <xf numFmtId="49" fontId="2" fillId="3" borderId="11" xfId="1" applyNumberFormat="1" applyFont="1" applyFill="1" applyBorder="1" applyAlignment="1" applyProtection="1">
      <alignment horizontal="center" vertical="center" wrapText="1"/>
    </xf>
    <xf numFmtId="49" fontId="2" fillId="3" borderId="26" xfId="1" applyNumberFormat="1" applyFont="1" applyFill="1" applyBorder="1" applyAlignment="1" applyProtection="1">
      <alignment horizontal="center" vertical="center" wrapText="1"/>
    </xf>
    <xf numFmtId="49" fontId="2" fillId="3" borderId="40" xfId="1" applyNumberFormat="1" applyFont="1" applyFill="1" applyBorder="1" applyAlignment="1" applyProtection="1">
      <alignment horizontal="center" vertical="center" wrapText="1"/>
    </xf>
    <xf numFmtId="1" fontId="2" fillId="3" borderId="53" xfId="1" applyNumberFormat="1" applyFont="1" applyFill="1" applyBorder="1" applyAlignment="1" applyProtection="1">
      <alignment horizontal="center" vertical="center" wrapText="1"/>
    </xf>
    <xf numFmtId="1" fontId="2" fillId="3" borderId="27" xfId="1" applyNumberFormat="1" applyFont="1" applyFill="1" applyBorder="1" applyAlignment="1" applyProtection="1">
      <alignment horizontal="center" vertical="center" wrapText="1"/>
    </xf>
    <xf numFmtId="1" fontId="2" fillId="3" borderId="34" xfId="1" applyNumberFormat="1" applyFont="1" applyFill="1" applyBorder="1" applyAlignment="1" applyProtection="1">
      <alignment horizontal="center" vertical="center" wrapText="1"/>
    </xf>
    <xf numFmtId="1" fontId="2" fillId="11" borderId="17" xfId="1" applyNumberFormat="1" applyFont="1" applyFill="1" applyBorder="1" applyAlignment="1" applyProtection="1">
      <alignment horizontal="center" vertical="center" wrapText="1"/>
    </xf>
    <xf numFmtId="164" fontId="2" fillId="11" borderId="18" xfId="1" applyNumberFormat="1" applyFont="1" applyFill="1" applyBorder="1" applyAlignment="1" applyProtection="1">
      <alignment horizontal="center" vertical="center" wrapText="1"/>
    </xf>
    <xf numFmtId="164" fontId="12" fillId="15" borderId="4" xfId="0" applyFont="1" applyFill="1" applyBorder="1" applyAlignment="1" applyProtection="1">
      <alignment horizontal="center" vertical="center" wrapText="1"/>
    </xf>
    <xf numFmtId="164" fontId="12" fillId="15" borderId="7" xfId="0" applyFont="1" applyFill="1" applyBorder="1" applyAlignment="1" applyProtection="1">
      <alignment horizontal="center" vertical="center" wrapText="1"/>
    </xf>
    <xf numFmtId="164" fontId="12" fillId="15" borderId="5" xfId="0" applyFont="1" applyFill="1" applyBorder="1" applyAlignment="1" applyProtection="1">
      <alignment horizontal="center" vertical="center" wrapText="1"/>
    </xf>
    <xf numFmtId="1" fontId="2" fillId="11" borderId="26" xfId="1" applyNumberFormat="1" applyFont="1" applyFill="1" applyBorder="1" applyAlignment="1" applyProtection="1">
      <alignment horizontal="center" vertical="center" wrapText="1"/>
    </xf>
    <xf numFmtId="1" fontId="2" fillId="11" borderId="22" xfId="1" applyNumberFormat="1" applyFont="1" applyFill="1" applyBorder="1" applyAlignment="1" applyProtection="1">
      <alignment horizontal="center" vertical="center" wrapText="1"/>
    </xf>
    <xf numFmtId="1" fontId="2" fillId="11" borderId="29" xfId="1" applyNumberFormat="1" applyFont="1" applyFill="1" applyBorder="1" applyAlignment="1" applyProtection="1">
      <alignment horizontal="center" vertical="center" wrapText="1"/>
    </xf>
    <xf numFmtId="1" fontId="2" fillId="11" borderId="83" xfId="1" applyNumberFormat="1" applyFont="1" applyFill="1" applyBorder="1" applyAlignment="1" applyProtection="1">
      <alignment horizontal="center" vertical="center" wrapText="1"/>
    </xf>
    <xf numFmtId="1" fontId="2" fillId="11" borderId="52" xfId="1" applyNumberFormat="1" applyFont="1" applyFill="1" applyBorder="1" applyAlignment="1" applyProtection="1">
      <alignment horizontal="center" vertical="center" wrapText="1"/>
    </xf>
    <xf numFmtId="164" fontId="36" fillId="0" borderId="99" xfId="0" applyFont="1" applyBorder="1" applyAlignment="1">
      <alignment vertical="center"/>
    </xf>
    <xf numFmtId="164" fontId="36" fillId="0" borderId="100" xfId="0" applyFont="1" applyBorder="1" applyAlignment="1">
      <alignment vertical="center"/>
    </xf>
    <xf numFmtId="164" fontId="36" fillId="0" borderId="101" xfId="0" applyFont="1" applyBorder="1" applyAlignment="1">
      <alignment vertical="center"/>
    </xf>
    <xf numFmtId="164" fontId="37" fillId="0" borderId="92" xfId="0" applyFont="1" applyBorder="1" applyAlignment="1">
      <alignment horizontal="center" vertical="center"/>
    </xf>
    <xf numFmtId="164" fontId="37" fillId="0" borderId="71" xfId="0" applyFont="1" applyBorder="1" applyAlignment="1">
      <alignment horizontal="center" vertical="center"/>
    </xf>
    <xf numFmtId="164" fontId="37" fillId="0" borderId="93" xfId="0" applyFont="1" applyBorder="1" applyAlignment="1">
      <alignment horizontal="center" vertical="center"/>
    </xf>
    <xf numFmtId="164" fontId="36" fillId="0" borderId="4" xfId="0" applyFont="1" applyBorder="1" applyAlignment="1">
      <alignment vertical="center" wrapText="1"/>
    </xf>
    <xf numFmtId="164" fontId="36" fillId="0" borderId="7" xfId="0" applyFont="1" applyBorder="1" applyAlignment="1">
      <alignment vertical="center" wrapText="1"/>
    </xf>
    <xf numFmtId="164" fontId="36" fillId="0" borderId="90" xfId="0" applyFont="1" applyBorder="1" applyAlignment="1">
      <alignment vertical="center" wrapText="1"/>
    </xf>
    <xf numFmtId="1" fontId="31" fillId="19" borderId="1" xfId="5" applyNumberFormat="1" applyFont="1" applyBorder="1" applyAlignment="1">
      <alignment horizontal="center"/>
    </xf>
    <xf numFmtId="1" fontId="31" fillId="19" borderId="2" xfId="5" applyNumberFormat="1" applyFont="1" applyBorder="1" applyAlignment="1">
      <alignment horizontal="center"/>
    </xf>
    <xf numFmtId="1" fontId="31" fillId="19" borderId="3" xfId="5" applyNumberFormat="1" applyFont="1" applyBorder="1" applyAlignment="1">
      <alignment horizontal="center"/>
    </xf>
    <xf numFmtId="0" fontId="34" fillId="0" borderId="97" xfId="0" applyNumberFormat="1" applyFont="1" applyBorder="1" applyAlignment="1">
      <alignment horizontal="center" vertical="center" wrapText="1"/>
    </xf>
    <xf numFmtId="0" fontId="34" fillId="0" borderId="57" xfId="0" applyNumberFormat="1" applyFont="1" applyBorder="1" applyAlignment="1">
      <alignment horizontal="center" vertical="center" wrapText="1"/>
    </xf>
    <xf numFmtId="0" fontId="34" fillId="0" borderId="98" xfId="0" applyNumberFormat="1" applyFont="1" applyBorder="1" applyAlignment="1">
      <alignment horizontal="center" vertical="center" wrapText="1"/>
    </xf>
    <xf numFmtId="0" fontId="34" fillId="0" borderId="85" xfId="0" applyNumberFormat="1" applyFont="1" applyBorder="1" applyAlignment="1">
      <alignment horizontal="center" vertical="center" wrapText="1"/>
    </xf>
    <xf numFmtId="0" fontId="34" fillId="0" borderId="0" xfId="0" applyNumberFormat="1" applyFont="1" applyBorder="1" applyAlignment="1">
      <alignment horizontal="center" vertical="center" wrapText="1"/>
    </xf>
    <xf numFmtId="0" fontId="34" fillId="0" borderId="91" xfId="0" applyNumberFormat="1" applyFont="1" applyBorder="1" applyAlignment="1">
      <alignment horizontal="center" vertical="center" wrapText="1"/>
    </xf>
    <xf numFmtId="0" fontId="34" fillId="0" borderId="92" xfId="0" applyNumberFormat="1" applyFont="1" applyBorder="1" applyAlignment="1">
      <alignment horizontal="center" vertical="center" wrapText="1"/>
    </xf>
    <xf numFmtId="0" fontId="34" fillId="0" borderId="71" xfId="0" applyNumberFormat="1" applyFont="1" applyBorder="1" applyAlignment="1">
      <alignment horizontal="center" vertical="center" wrapText="1"/>
    </xf>
    <xf numFmtId="0" fontId="34" fillId="0" borderId="93" xfId="0" applyNumberFormat="1" applyFont="1" applyBorder="1" applyAlignment="1">
      <alignment horizontal="center" vertical="center" wrapText="1"/>
    </xf>
    <xf numFmtId="164" fontId="34" fillId="0" borderId="87" xfId="0" applyFont="1" applyBorder="1" applyAlignment="1">
      <alignment horizontal="center" vertical="center" wrapText="1"/>
    </xf>
    <xf numFmtId="164" fontId="34" fillId="0" borderId="7" xfId="0" applyFont="1" applyBorder="1" applyAlignment="1">
      <alignment horizontal="center" vertical="center" wrapText="1"/>
    </xf>
    <xf numFmtId="164" fontId="34" fillId="0" borderId="90" xfId="0" applyFont="1" applyBorder="1" applyAlignment="1">
      <alignment horizontal="center" vertical="center" wrapText="1"/>
    </xf>
    <xf numFmtId="164" fontId="36" fillId="0" borderId="4" xfId="0" applyFont="1" applyBorder="1" applyAlignment="1">
      <alignment vertical="center"/>
    </xf>
    <xf numFmtId="164" fontId="36" fillId="0" borderId="7" xfId="0" applyFont="1" applyBorder="1" applyAlignment="1">
      <alignment vertical="center"/>
    </xf>
    <xf numFmtId="164" fontId="36" fillId="0" borderId="90" xfId="0" applyFont="1" applyBorder="1" applyAlignment="1">
      <alignment vertical="center"/>
    </xf>
    <xf numFmtId="164" fontId="12" fillId="15" borderId="31" xfId="0" applyFont="1" applyFill="1" applyBorder="1" applyAlignment="1" applyProtection="1">
      <alignment horizontal="center" vertical="center" wrapText="1"/>
    </xf>
    <xf numFmtId="164" fontId="14" fillId="15" borderId="31" xfId="0" applyFont="1" applyFill="1" applyBorder="1" applyAlignment="1" applyProtection="1">
      <alignment horizontal="center" vertical="center" wrapText="1"/>
    </xf>
    <xf numFmtId="164" fontId="2" fillId="18" borderId="11" xfId="0" applyFont="1" applyFill="1" applyBorder="1" applyAlignment="1" applyProtection="1">
      <alignment horizontal="center" vertical="center" wrapText="1"/>
    </xf>
    <xf numFmtId="164" fontId="2" fillId="18" borderId="33" xfId="0" applyFont="1" applyFill="1" applyBorder="1" applyAlignment="1" applyProtection="1">
      <alignment horizontal="center" vertical="center" wrapText="1"/>
    </xf>
    <xf numFmtId="164" fontId="23" fillId="3" borderId="0" xfId="0" applyFont="1" applyFill="1" applyAlignment="1" applyProtection="1">
      <alignment horizontal="left" vertical="center" wrapText="1"/>
      <protection locked="0"/>
    </xf>
    <xf numFmtId="164" fontId="22" fillId="6" borderId="11" xfId="0" applyFont="1" applyFill="1" applyBorder="1" applyAlignment="1">
      <alignment horizontal="center" vertical="center" wrapText="1"/>
    </xf>
    <xf numFmtId="164" fontId="22" fillId="6" borderId="12" xfId="0" applyFont="1" applyFill="1" applyBorder="1" applyAlignment="1">
      <alignment horizontal="center" vertical="center" wrapText="1"/>
    </xf>
    <xf numFmtId="164" fontId="22" fillId="6" borderId="53" xfId="0" applyFont="1" applyFill="1" applyBorder="1" applyAlignment="1">
      <alignment horizontal="center" vertical="center" wrapText="1"/>
    </xf>
    <xf numFmtId="164" fontId="22" fillId="6" borderId="33" xfId="0" applyFont="1" applyFill="1" applyBorder="1" applyAlignment="1">
      <alignment horizontal="center" vertical="center" wrapText="1"/>
    </xf>
    <xf numFmtId="164" fontId="22" fillId="6" borderId="31" xfId="0" applyFont="1" applyFill="1" applyBorder="1" applyAlignment="1">
      <alignment horizontal="center" vertical="center" wrapText="1"/>
    </xf>
    <xf numFmtId="164" fontId="22" fillId="6" borderId="36" xfId="0" applyFont="1" applyFill="1" applyBorder="1" applyAlignment="1">
      <alignment horizontal="center" vertical="center" wrapText="1"/>
    </xf>
    <xf numFmtId="0" fontId="11" fillId="3" borderId="40" xfId="0" applyNumberFormat="1" applyFont="1" applyFill="1" applyBorder="1" applyAlignment="1">
      <alignment horizontal="center" vertical="center" wrapText="1"/>
    </xf>
    <xf numFmtId="0" fontId="11" fillId="3" borderId="22" xfId="0" applyNumberFormat="1" applyFont="1" applyFill="1" applyBorder="1" applyAlignment="1">
      <alignment horizontal="center" vertical="center" wrapText="1"/>
    </xf>
    <xf numFmtId="164" fontId="11" fillId="3" borderId="35" xfId="0" applyFont="1" applyFill="1" applyBorder="1" applyAlignment="1">
      <alignment horizontal="center" vertical="center" wrapText="1"/>
    </xf>
    <xf numFmtId="164" fontId="11" fillId="3" borderId="25" xfId="0" applyFont="1" applyFill="1" applyBorder="1" applyAlignment="1">
      <alignment horizontal="center" vertical="center" wrapText="1"/>
    </xf>
    <xf numFmtId="164" fontId="10" fillId="7" borderId="33" xfId="0" applyFont="1" applyFill="1" applyBorder="1" applyAlignment="1">
      <alignment horizontal="center" vertical="center" wrapText="1"/>
    </xf>
    <xf numFmtId="164" fontId="10" fillId="7" borderId="31" xfId="0" applyFont="1" applyFill="1" applyBorder="1" applyAlignment="1">
      <alignment horizontal="center" vertical="center" wrapText="1"/>
    </xf>
    <xf numFmtId="164" fontId="11" fillId="6" borderId="61" xfId="0" applyFont="1" applyFill="1" applyBorder="1" applyAlignment="1">
      <alignment horizontal="center" vertical="center" wrapText="1"/>
    </xf>
    <xf numFmtId="164" fontId="11" fillId="6" borderId="72" xfId="0" applyFont="1" applyFill="1" applyBorder="1" applyAlignment="1">
      <alignment horizontal="center" vertical="center" wrapText="1"/>
    </xf>
    <xf numFmtId="164" fontId="10" fillId="11" borderId="45" xfId="0" applyFont="1" applyFill="1" applyBorder="1" applyAlignment="1" applyProtection="1">
      <alignment horizontal="center"/>
    </xf>
    <xf numFmtId="164" fontId="10" fillId="11" borderId="0" xfId="0" applyFont="1" applyFill="1" applyBorder="1" applyAlignment="1" applyProtection="1">
      <alignment horizontal="center"/>
    </xf>
    <xf numFmtId="164" fontId="10" fillId="11" borderId="47" xfId="0" applyFont="1" applyFill="1" applyBorder="1" applyAlignment="1" applyProtection="1">
      <alignment horizontal="center"/>
    </xf>
    <xf numFmtId="164" fontId="10" fillId="11" borderId="60" xfId="0" applyFont="1" applyFill="1" applyBorder="1" applyAlignment="1" applyProtection="1">
      <alignment horizontal="center" vertical="center" wrapText="1"/>
    </xf>
    <xf numFmtId="164" fontId="10" fillId="11" borderId="7" xfId="0" applyFont="1" applyFill="1" applyBorder="1" applyAlignment="1" applyProtection="1">
      <alignment horizontal="center" vertical="center" wrapText="1"/>
    </xf>
    <xf numFmtId="164" fontId="10" fillId="11" borderId="5" xfId="0" applyFont="1" applyFill="1" applyBorder="1" applyAlignment="1" applyProtection="1">
      <alignment horizontal="center" vertical="center" wrapText="1"/>
    </xf>
    <xf numFmtId="164" fontId="11" fillId="16" borderId="4" xfId="0" applyFont="1" applyFill="1" applyBorder="1" applyAlignment="1" applyProtection="1">
      <alignment horizontal="center"/>
    </xf>
    <xf numFmtId="164" fontId="11" fillId="16" borderId="7" xfId="0" applyFont="1" applyFill="1" applyBorder="1" applyAlignment="1" applyProtection="1">
      <alignment horizontal="center"/>
    </xf>
    <xf numFmtId="3" fontId="14" fillId="15" borderId="7" xfId="0" applyNumberFormat="1" applyFont="1" applyFill="1" applyBorder="1" applyAlignment="1" applyProtection="1">
      <alignment horizontal="center"/>
    </xf>
    <xf numFmtId="3" fontId="14" fillId="15" borderId="5" xfId="0" applyNumberFormat="1" applyFont="1" applyFill="1" applyBorder="1" applyAlignment="1" applyProtection="1">
      <alignment horizontal="center"/>
    </xf>
    <xf numFmtId="3" fontId="10" fillId="11" borderId="31" xfId="0" applyNumberFormat="1" applyFont="1" applyFill="1" applyBorder="1" applyAlignment="1" applyProtection="1">
      <alignment horizontal="center" vertical="center" wrapText="1"/>
    </xf>
    <xf numFmtId="0" fontId="10" fillId="11" borderId="31" xfId="0" applyNumberFormat="1" applyFont="1" applyFill="1" applyBorder="1" applyAlignment="1" applyProtection="1">
      <alignment horizontal="center" vertical="center" wrapText="1"/>
    </xf>
    <xf numFmtId="49" fontId="10" fillId="11" borderId="31" xfId="0" applyNumberFormat="1" applyFont="1" applyFill="1" applyBorder="1" applyAlignment="1" applyProtection="1">
      <alignment horizontal="left" vertical="center" wrapText="1"/>
    </xf>
    <xf numFmtId="166" fontId="2" fillId="11" borderId="33" xfId="0" applyNumberFormat="1" applyFont="1" applyFill="1" applyBorder="1" applyAlignment="1" applyProtection="1">
      <alignment horizontal="left" vertical="center" wrapText="1"/>
    </xf>
    <xf numFmtId="166" fontId="2" fillId="11" borderId="17" xfId="0" applyNumberFormat="1" applyFont="1" applyFill="1" applyBorder="1" applyAlignment="1" applyProtection="1">
      <alignment horizontal="left" vertical="center" wrapText="1"/>
    </xf>
    <xf numFmtId="166" fontId="2" fillId="11" borderId="31" xfId="0" applyNumberFormat="1" applyFont="1" applyFill="1" applyBorder="1" applyAlignment="1" applyProtection="1">
      <alignment horizontal="left" vertical="center" wrapText="1"/>
    </xf>
    <xf numFmtId="166" fontId="2" fillId="11" borderId="18" xfId="0" applyNumberFormat="1" applyFont="1" applyFill="1" applyBorder="1" applyAlignment="1" applyProtection="1">
      <alignment horizontal="left" vertical="center" wrapText="1"/>
    </xf>
    <xf numFmtId="3" fontId="10" fillId="11" borderId="18" xfId="0" applyNumberFormat="1" applyFont="1" applyFill="1" applyBorder="1" applyAlignment="1" applyProtection="1">
      <alignment horizontal="center" vertical="center" wrapText="1"/>
    </xf>
    <xf numFmtId="49" fontId="10" fillId="12" borderId="34" xfId="0" applyNumberFormat="1" applyFont="1" applyFill="1" applyBorder="1" applyAlignment="1" applyProtection="1">
      <alignment horizontal="center" vertical="center" wrapText="1"/>
      <protection locked="0"/>
    </xf>
    <xf numFmtId="49" fontId="10" fillId="12" borderId="27" xfId="0" applyNumberFormat="1" applyFont="1" applyFill="1" applyBorder="1" applyAlignment="1" applyProtection="1">
      <alignment horizontal="center" vertical="center" wrapText="1"/>
      <protection locked="0"/>
    </xf>
    <xf numFmtId="49" fontId="10" fillId="12" borderId="46" xfId="0" applyNumberFormat="1" applyFont="1" applyFill="1" applyBorder="1" applyAlignment="1" applyProtection="1">
      <alignment horizontal="center" vertical="center" wrapText="1"/>
      <protection locked="0"/>
    </xf>
    <xf numFmtId="164" fontId="11" fillId="16" borderId="31" xfId="0" applyFont="1" applyFill="1" applyBorder="1" applyAlignment="1" applyProtection="1">
      <alignment horizontal="center" vertical="center" wrapText="1"/>
    </xf>
    <xf numFmtId="164" fontId="10" fillId="16" borderId="33" xfId="0" applyFont="1" applyFill="1" applyBorder="1" applyAlignment="1" applyProtection="1">
      <alignment horizontal="center" vertical="center" wrapText="1"/>
    </xf>
    <xf numFmtId="164" fontId="10" fillId="16" borderId="31" xfId="0" applyFont="1" applyFill="1" applyBorder="1" applyAlignment="1" applyProtection="1">
      <alignment horizontal="center" vertical="center" wrapText="1"/>
    </xf>
    <xf numFmtId="164" fontId="10" fillId="16" borderId="36" xfId="0" applyFont="1" applyFill="1" applyBorder="1" applyAlignment="1" applyProtection="1">
      <alignment horizontal="center" vertical="center" wrapText="1"/>
    </xf>
    <xf numFmtId="164" fontId="11" fillId="3" borderId="31" xfId="0" applyFont="1" applyFill="1" applyBorder="1" applyAlignment="1" applyProtection="1">
      <alignment horizontal="center" vertical="center" wrapText="1"/>
    </xf>
    <xf numFmtId="164" fontId="10" fillId="3" borderId="33" xfId="0" applyFont="1" applyFill="1" applyBorder="1" applyAlignment="1" applyProtection="1">
      <alignment horizontal="center" vertical="center" wrapText="1"/>
    </xf>
    <xf numFmtId="164" fontId="10" fillId="18" borderId="31" xfId="0" applyFont="1" applyFill="1" applyBorder="1" applyAlignment="1" applyProtection="1">
      <alignment horizontal="center" vertical="center" wrapText="1"/>
    </xf>
    <xf numFmtId="164" fontId="10" fillId="3" borderId="36" xfId="0" applyFont="1" applyFill="1" applyBorder="1" applyAlignment="1" applyProtection="1">
      <alignment horizontal="center" vertical="center" wrapText="1"/>
    </xf>
    <xf numFmtId="164" fontId="10" fillId="18" borderId="12" xfId="0" applyFont="1" applyFill="1" applyBorder="1" applyAlignment="1" applyProtection="1">
      <alignment horizontal="center" vertical="center" wrapText="1"/>
    </xf>
    <xf numFmtId="164" fontId="10" fillId="18" borderId="53" xfId="0" applyFont="1" applyFill="1" applyBorder="1" applyAlignment="1" applyProtection="1">
      <alignment horizontal="center" vertical="center" wrapText="1"/>
    </xf>
    <xf numFmtId="164" fontId="10" fillId="18" borderId="36" xfId="0" applyFont="1" applyFill="1" applyBorder="1" applyAlignment="1" applyProtection="1">
      <alignment horizontal="center" vertical="center" wrapText="1"/>
    </xf>
    <xf numFmtId="164" fontId="12" fillId="15" borderId="32" xfId="0" applyFont="1" applyFill="1" applyBorder="1" applyAlignment="1" applyProtection="1">
      <alignment horizontal="center" vertical="center" wrapText="1"/>
    </xf>
    <xf numFmtId="164" fontId="14" fillId="15" borderId="32" xfId="0" applyFont="1" applyFill="1" applyBorder="1" applyAlignment="1" applyProtection="1">
      <alignment horizontal="center" vertical="center" wrapText="1"/>
    </xf>
    <xf numFmtId="3" fontId="11" fillId="18" borderId="35" xfId="0" applyNumberFormat="1" applyFont="1" applyFill="1" applyBorder="1" applyAlignment="1" applyProtection="1">
      <alignment horizontal="center" vertical="center" wrapText="1"/>
      <protection locked="0"/>
    </xf>
    <xf numFmtId="164" fontId="2" fillId="18" borderId="12" xfId="0" applyFont="1" applyFill="1" applyBorder="1" applyAlignment="1" applyProtection="1">
      <alignment horizontal="center" vertical="center" wrapText="1"/>
    </xf>
    <xf numFmtId="164" fontId="2" fillId="18" borderId="31" xfId="0" applyFont="1" applyFill="1" applyBorder="1" applyAlignment="1" applyProtection="1">
      <alignment horizontal="center" vertical="center" wrapText="1"/>
    </xf>
    <xf numFmtId="164" fontId="10" fillId="18" borderId="11" xfId="0" applyFont="1" applyFill="1" applyBorder="1" applyAlignment="1" applyProtection="1">
      <alignment horizontal="center" vertical="center" wrapText="1"/>
    </xf>
    <xf numFmtId="164" fontId="10" fillId="18" borderId="33" xfId="0" applyFont="1" applyFill="1" applyBorder="1" applyAlignment="1" applyProtection="1">
      <alignment horizontal="center" vertical="center" wrapText="1"/>
    </xf>
    <xf numFmtId="0" fontId="2" fillId="0" borderId="32" xfId="0" applyNumberFormat="1" applyFont="1" applyFill="1" applyBorder="1" applyAlignment="1" applyProtection="1">
      <alignment horizontal="justify" vertical="center" wrapText="1"/>
    </xf>
    <xf numFmtId="0" fontId="2" fillId="0" borderId="67" xfId="0" applyNumberFormat="1" applyFont="1" applyFill="1" applyBorder="1" applyAlignment="1" applyProtection="1">
      <alignment horizontal="justify" vertical="center" wrapText="1"/>
    </xf>
    <xf numFmtId="0" fontId="2" fillId="0" borderId="38" xfId="0" applyNumberFormat="1" applyFont="1" applyFill="1" applyBorder="1" applyAlignment="1" applyProtection="1">
      <alignment horizontal="justify" vertical="center" wrapText="1"/>
    </xf>
    <xf numFmtId="0" fontId="27" fillId="5" borderId="12" xfId="0" applyNumberFormat="1" applyFont="1" applyFill="1" applyBorder="1" applyAlignment="1" applyProtection="1">
      <alignment horizontal="center" vertical="center" wrapText="1"/>
    </xf>
    <xf numFmtId="0" fontId="27" fillId="5" borderId="53" xfId="0" applyNumberFormat="1" applyFont="1" applyFill="1" applyBorder="1" applyAlignment="1" applyProtection="1">
      <alignment horizontal="center" vertical="center" wrapText="1"/>
    </xf>
    <xf numFmtId="0" fontId="2" fillId="11" borderId="31" xfId="0" applyNumberFormat="1" applyFont="1" applyFill="1" applyBorder="1" applyAlignment="1" applyProtection="1">
      <alignment horizontal="justify" vertical="center" wrapText="1"/>
    </xf>
    <xf numFmtId="0" fontId="2" fillId="0" borderId="31" xfId="0" applyNumberFormat="1" applyFont="1" applyFill="1" applyBorder="1" applyAlignment="1" applyProtection="1">
      <alignment horizontal="justify" vertical="center" wrapText="1"/>
    </xf>
    <xf numFmtId="0" fontId="2" fillId="11" borderId="18" xfId="0" applyNumberFormat="1" applyFont="1" applyFill="1" applyBorder="1" applyAlignment="1" applyProtection="1">
      <alignment horizontal="justify" vertical="center" wrapText="1"/>
    </xf>
    <xf numFmtId="0" fontId="2" fillId="0" borderId="18" xfId="0" applyNumberFormat="1" applyFont="1" applyFill="1" applyBorder="1" applyAlignment="1" applyProtection="1">
      <alignment horizontal="justify" vertical="center" wrapText="1"/>
    </xf>
    <xf numFmtId="0" fontId="2" fillId="0" borderId="31" xfId="0" applyNumberFormat="1" applyFont="1" applyFill="1" applyBorder="1" applyAlignment="1" applyProtection="1">
      <alignment horizontal="left" vertical="center" wrapText="1"/>
    </xf>
    <xf numFmtId="0" fontId="22" fillId="3" borderId="56" xfId="0" applyNumberFormat="1" applyFont="1" applyFill="1" applyBorder="1" applyAlignment="1" applyProtection="1">
      <alignment horizontal="center" vertical="center" wrapText="1"/>
    </xf>
    <xf numFmtId="0" fontId="22" fillId="3" borderId="57" xfId="0" applyNumberFormat="1" applyFont="1" applyFill="1" applyBorder="1" applyAlignment="1" applyProtection="1">
      <alignment horizontal="center" vertical="center" wrapText="1"/>
    </xf>
    <xf numFmtId="0" fontId="4" fillId="3" borderId="56" xfId="0" applyNumberFormat="1" applyFont="1" applyFill="1" applyBorder="1" applyAlignment="1" applyProtection="1">
      <alignment horizontal="center" vertical="center" wrapText="1"/>
    </xf>
    <xf numFmtId="0" fontId="4" fillId="3" borderId="57" xfId="0" applyNumberFormat="1" applyFont="1" applyFill="1" applyBorder="1" applyAlignment="1" applyProtection="1">
      <alignment horizontal="center" vertical="center" wrapText="1"/>
    </xf>
    <xf numFmtId="0" fontId="4" fillId="3" borderId="58" xfId="0" applyNumberFormat="1" applyFont="1" applyFill="1" applyBorder="1" applyAlignment="1" applyProtection="1">
      <alignment horizontal="center" vertical="center" wrapText="1"/>
    </xf>
    <xf numFmtId="0" fontId="4" fillId="3" borderId="44" xfId="0"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vertical="center" wrapText="1"/>
    </xf>
    <xf numFmtId="0" fontId="4" fillId="3" borderId="9" xfId="0" applyNumberFormat="1" applyFont="1" applyFill="1" applyBorder="1" applyAlignment="1" applyProtection="1">
      <alignment horizontal="center" vertical="center" wrapText="1"/>
    </xf>
    <xf numFmtId="0" fontId="4" fillId="3" borderId="48" xfId="0" applyNumberFormat="1" applyFont="1" applyFill="1" applyBorder="1" applyAlignment="1" applyProtection="1">
      <alignment horizontal="center" vertical="center" wrapText="1"/>
    </xf>
    <xf numFmtId="0" fontId="4" fillId="3" borderId="71" xfId="0" applyNumberFormat="1" applyFont="1" applyFill="1" applyBorder="1" applyAlignment="1" applyProtection="1">
      <alignment horizontal="center" vertical="center" wrapText="1"/>
    </xf>
    <xf numFmtId="0" fontId="4" fillId="3" borderId="6" xfId="0" applyNumberFormat="1" applyFont="1" applyFill="1" applyBorder="1" applyAlignment="1" applyProtection="1">
      <alignment horizontal="center" vertical="center" wrapText="1"/>
    </xf>
    <xf numFmtId="0" fontId="28" fillId="5" borderId="60" xfId="0" applyNumberFormat="1" applyFont="1" applyFill="1" applyBorder="1" applyAlignment="1" applyProtection="1">
      <alignment horizontal="center" vertical="center" wrapText="1"/>
    </xf>
    <xf numFmtId="0" fontId="28" fillId="5" borderId="7" xfId="0" applyNumberFormat="1" applyFont="1" applyFill="1" applyBorder="1" applyAlignment="1" applyProtection="1">
      <alignment horizontal="center" vertical="center" wrapText="1"/>
    </xf>
    <xf numFmtId="0" fontId="28" fillId="5" borderId="5" xfId="0" applyNumberFormat="1" applyFont="1" applyFill="1" applyBorder="1" applyAlignment="1" applyProtection="1">
      <alignment horizontal="center" vertical="center" wrapText="1"/>
    </xf>
    <xf numFmtId="0" fontId="27" fillId="5" borderId="7" xfId="0" applyNumberFormat="1" applyFont="1" applyFill="1" applyBorder="1" applyAlignment="1" applyProtection="1">
      <alignment horizontal="left" vertical="center" wrapText="1"/>
    </xf>
    <xf numFmtId="0" fontId="27" fillId="5" borderId="5" xfId="0" applyNumberFormat="1" applyFont="1" applyFill="1" applyBorder="1" applyAlignment="1" applyProtection="1">
      <alignment horizontal="left" vertical="center" wrapText="1"/>
    </xf>
    <xf numFmtId="0" fontId="27" fillId="5" borderId="4" xfId="0" applyNumberFormat="1" applyFont="1" applyFill="1" applyBorder="1" applyAlignment="1" applyProtection="1">
      <alignment horizontal="center" vertical="center" wrapText="1"/>
    </xf>
    <xf numFmtId="0" fontId="27" fillId="5" borderId="7" xfId="0" applyNumberFormat="1" applyFont="1" applyFill="1" applyBorder="1" applyAlignment="1" applyProtection="1">
      <alignment horizontal="center" vertical="center" wrapText="1"/>
    </xf>
    <xf numFmtId="0" fontId="27" fillId="5" borderId="5" xfId="0" applyNumberFormat="1" applyFont="1" applyFill="1" applyBorder="1" applyAlignment="1" applyProtection="1">
      <alignment horizontal="center" vertical="center" wrapText="1"/>
    </xf>
    <xf numFmtId="0" fontId="27" fillId="5" borderId="73" xfId="0" applyNumberFormat="1" applyFont="1" applyFill="1" applyBorder="1" applyAlignment="1" applyProtection="1">
      <alignment horizontal="center" vertical="center" wrapText="1"/>
    </xf>
    <xf numFmtId="0" fontId="27" fillId="5" borderId="26" xfId="0" applyNumberFormat="1" applyFont="1" applyFill="1" applyBorder="1" applyAlignment="1" applyProtection="1">
      <alignment horizontal="center" vertical="center" wrapText="1"/>
    </xf>
    <xf numFmtId="0" fontId="27" fillId="5" borderId="15" xfId="0" applyNumberFormat="1" applyFont="1" applyFill="1" applyBorder="1" applyAlignment="1" applyProtection="1">
      <alignment horizontal="center" vertical="center" wrapText="1"/>
    </xf>
    <xf numFmtId="0" fontId="27" fillId="5" borderId="16" xfId="0" applyNumberFormat="1" applyFont="1" applyFill="1" applyBorder="1" applyAlignment="1" applyProtection="1">
      <alignment horizontal="center" vertical="center" wrapText="1"/>
    </xf>
    <xf numFmtId="0" fontId="27" fillId="5" borderId="28" xfId="0" applyNumberFormat="1" applyFont="1" applyFill="1" applyBorder="1" applyAlignment="1" applyProtection="1">
      <alignment horizontal="center" vertical="center" wrapText="1"/>
    </xf>
    <xf numFmtId="0" fontId="27" fillId="5" borderId="63" xfId="0" applyNumberFormat="1" applyFont="1" applyFill="1" applyBorder="1" applyAlignment="1" applyProtection="1">
      <alignment horizontal="center" vertical="center" wrapText="1"/>
    </xf>
    <xf numFmtId="0" fontId="27" fillId="5" borderId="64" xfId="0" applyNumberFormat="1" applyFont="1" applyFill="1" applyBorder="1" applyAlignment="1" applyProtection="1">
      <alignment horizontal="center" vertical="center" wrapText="1"/>
    </xf>
    <xf numFmtId="0" fontId="27" fillId="5" borderId="37" xfId="0" applyNumberFormat="1" applyFont="1" applyFill="1" applyBorder="1" applyAlignment="1" applyProtection="1">
      <alignment horizontal="center" vertical="center" wrapText="1"/>
    </xf>
    <xf numFmtId="0" fontId="27" fillId="5" borderId="65" xfId="0" applyNumberFormat="1" applyFont="1" applyFill="1" applyBorder="1" applyAlignment="1" applyProtection="1">
      <alignment horizontal="center" vertical="center" wrapText="1"/>
    </xf>
    <xf numFmtId="0" fontId="27" fillId="5" borderId="66" xfId="0" applyNumberFormat="1" applyFont="1" applyFill="1" applyBorder="1" applyAlignment="1" applyProtection="1">
      <alignment horizontal="center" vertical="center" wrapText="1"/>
    </xf>
    <xf numFmtId="0" fontId="27" fillId="5" borderId="69" xfId="0" applyNumberFormat="1" applyFont="1" applyFill="1" applyBorder="1" applyAlignment="1" applyProtection="1">
      <alignment horizontal="center" vertical="center" wrapText="1"/>
    </xf>
  </cellXfs>
  <cellStyles count="7">
    <cellStyle name="Énfasis3" xfId="5" builtinId="37"/>
    <cellStyle name="Entrada" xfId="6" builtinId="20"/>
    <cellStyle name="Hipervínculo" xfId="3" builtinId="8"/>
    <cellStyle name="Moneda" xfId="4" builtinId="4"/>
    <cellStyle name="Moned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257175</xdr:colOff>
      <xdr:row>94</xdr:row>
      <xdr:rowOff>28575</xdr:rowOff>
    </xdr:from>
    <xdr:to>
      <xdr:col>1</xdr:col>
      <xdr:colOff>361950</xdr:colOff>
      <xdr:row>97</xdr:row>
      <xdr:rowOff>152400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15659100"/>
          <a:ext cx="8667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23</xdr:row>
      <xdr:rowOff>57150</xdr:rowOff>
    </xdr:from>
    <xdr:to>
      <xdr:col>0</xdr:col>
      <xdr:colOff>390525</xdr:colOff>
      <xdr:row>25</xdr:row>
      <xdr:rowOff>95250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25831800"/>
          <a:ext cx="3619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14</xdr:row>
      <xdr:rowOff>38100</xdr:rowOff>
    </xdr:from>
    <xdr:to>
      <xdr:col>0</xdr:col>
      <xdr:colOff>400050</xdr:colOff>
      <xdr:row>16</xdr:row>
      <xdr:rowOff>38100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3857625"/>
          <a:ext cx="36195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76200</xdr:colOff>
      <xdr:row>3</xdr:row>
      <xdr:rowOff>171450</xdr:rowOff>
    </xdr:to>
    <xdr:sp macro="" textlink="">
      <xdr:nvSpPr>
        <xdr:cNvPr id="2" name="Text Box 1"/>
        <xdr:cNvSpPr txBox="1">
          <a:spLocks noChangeArrowheads="1"/>
        </xdr:cNvSpPr>
      </xdr:nvSpPr>
      <xdr:spPr bwMode="auto">
        <a:xfrm>
          <a:off x="4895850" y="381000"/>
          <a:ext cx="76200" cy="3619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1057275</xdr:colOff>
      <xdr:row>83</xdr:row>
      <xdr:rowOff>0</xdr:rowOff>
    </xdr:from>
    <xdr:to>
      <xdr:col>5</xdr:col>
      <xdr:colOff>523875</xdr:colOff>
      <xdr:row>83</xdr:row>
      <xdr:rowOff>0</xdr:rowOff>
    </xdr:to>
    <xdr:pic>
      <xdr:nvPicPr>
        <xdr:cNvPr id="3" name="Imagen 3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8975" r="2924" b="28986"/>
        <a:stretch>
          <a:fillRect/>
        </a:stretch>
      </xdr:blipFill>
      <xdr:spPr bwMode="auto">
        <a:xfrm>
          <a:off x="1057275" y="16487775"/>
          <a:ext cx="5114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1057275</xdr:colOff>
      <xdr:row>83</xdr:row>
      <xdr:rowOff>0</xdr:rowOff>
    </xdr:from>
    <xdr:to>
      <xdr:col>5</xdr:col>
      <xdr:colOff>523875</xdr:colOff>
      <xdr:row>83</xdr:row>
      <xdr:rowOff>0</xdr:rowOff>
    </xdr:to>
    <xdr:pic>
      <xdr:nvPicPr>
        <xdr:cNvPr id="4" name="Imagen 3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8975" r="2924" b="28986"/>
        <a:stretch>
          <a:fillRect/>
        </a:stretch>
      </xdr:blipFill>
      <xdr:spPr bwMode="auto">
        <a:xfrm>
          <a:off x="1057275" y="16487775"/>
          <a:ext cx="51149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88</xdr:row>
      <xdr:rowOff>104775</xdr:rowOff>
    </xdr:from>
    <xdr:to>
      <xdr:col>1</xdr:col>
      <xdr:colOff>104775</xdr:colOff>
      <xdr:row>92</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327350"/>
          <a:ext cx="8667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72"/>
  <sheetViews>
    <sheetView tabSelected="1" zoomScale="170" zoomScaleNormal="170" workbookViewId="0">
      <selection activeCell="B9" sqref="B9:D9"/>
    </sheetView>
  </sheetViews>
  <sheetFormatPr baseColWidth="10" defaultColWidth="12.42578125" defaultRowHeight="12.75" x14ac:dyDescent="0.25"/>
  <cols>
    <col min="1" max="1" width="8.7109375" style="332" customWidth="1"/>
    <col min="2" max="2" width="12" style="5" customWidth="1"/>
    <col min="3" max="3" width="56" style="5" customWidth="1"/>
    <col min="4" max="4" width="12.42578125" style="136" customWidth="1"/>
    <col min="5" max="5" width="12.42578125" style="20" customWidth="1"/>
    <col min="6" max="6" width="56" style="20" customWidth="1"/>
    <col min="7" max="7" width="12.42578125" style="20" customWidth="1"/>
    <col min="8" max="252" width="11.42578125" style="5" customWidth="1"/>
    <col min="253" max="253" width="8.7109375" style="5" customWidth="1"/>
    <col min="254" max="254" width="10.140625" style="5" bestFit="1" customWidth="1"/>
    <col min="255" max="255" width="56" style="5" customWidth="1"/>
    <col min="256" max="16384" width="12.42578125" style="5"/>
  </cols>
  <sheetData>
    <row r="1" spans="1:8" ht="23.25" customHeight="1" thickBot="1" x14ac:dyDescent="0.3">
      <c r="A1" s="455" t="s">
        <v>619</v>
      </c>
      <c r="B1" s="456"/>
      <c r="C1" s="456"/>
      <c r="D1" s="457"/>
      <c r="E1" s="458" t="s">
        <v>163</v>
      </c>
      <c r="F1" s="459"/>
      <c r="G1" s="460"/>
    </row>
    <row r="2" spans="1:8" ht="21" customHeight="1" thickBot="1" x14ac:dyDescent="0.3">
      <c r="A2" s="311" t="s">
        <v>0</v>
      </c>
      <c r="B2" s="6" t="s">
        <v>1</v>
      </c>
      <c r="C2" s="7" t="s">
        <v>2</v>
      </c>
      <c r="D2" s="117" t="s">
        <v>3</v>
      </c>
      <c r="E2" s="8" t="s">
        <v>164</v>
      </c>
      <c r="F2" s="9" t="s">
        <v>165</v>
      </c>
      <c r="G2" s="9" t="s">
        <v>166</v>
      </c>
    </row>
    <row r="3" spans="1:8" ht="21" customHeight="1" thickBot="1" x14ac:dyDescent="0.3">
      <c r="A3" s="312">
        <v>1</v>
      </c>
      <c r="B3" s="461" t="s">
        <v>236</v>
      </c>
      <c r="C3" s="462"/>
      <c r="D3" s="118">
        <f>+D4+D163+D169+D191</f>
        <v>255</v>
      </c>
      <c r="E3" s="463" t="s">
        <v>236</v>
      </c>
      <c r="F3" s="464"/>
      <c r="G3" s="465"/>
    </row>
    <row r="4" spans="1:8" ht="21" customHeight="1" thickBot="1" x14ac:dyDescent="0.3">
      <c r="A4" s="313" t="s">
        <v>4</v>
      </c>
      <c r="B4" s="466" t="s">
        <v>5</v>
      </c>
      <c r="C4" s="466"/>
      <c r="D4" s="119">
        <f>+D5+D26+D47+D119+D128+D139+D147+D155+D89+D104+D68</f>
        <v>224</v>
      </c>
      <c r="E4" s="467" t="s">
        <v>5</v>
      </c>
      <c r="F4" s="468"/>
      <c r="G4" s="469"/>
    </row>
    <row r="5" spans="1:8" ht="18" customHeight="1" x14ac:dyDescent="0.25">
      <c r="A5" s="314" t="s">
        <v>6</v>
      </c>
      <c r="B5" s="10" t="s">
        <v>7</v>
      </c>
      <c r="C5" s="10" t="s">
        <v>595</v>
      </c>
      <c r="D5" s="120">
        <v>122</v>
      </c>
      <c r="E5" s="472" t="s">
        <v>595</v>
      </c>
      <c r="F5" s="473"/>
      <c r="G5" s="474"/>
      <c r="H5" s="5" t="s">
        <v>153</v>
      </c>
    </row>
    <row r="6" spans="1:8" ht="20.25" customHeight="1" x14ac:dyDescent="0.25">
      <c r="A6" s="315">
        <v>1</v>
      </c>
      <c r="B6" s="470" t="s">
        <v>598</v>
      </c>
      <c r="C6" s="470"/>
      <c r="D6" s="471"/>
      <c r="E6" s="475" t="s">
        <v>167</v>
      </c>
      <c r="F6" s="11" t="s">
        <v>168</v>
      </c>
      <c r="G6" s="477" t="s">
        <v>169</v>
      </c>
    </row>
    <row r="7" spans="1:8" ht="20.25" customHeight="1" x14ac:dyDescent="0.25">
      <c r="A7" s="315">
        <v>2</v>
      </c>
      <c r="B7" s="470" t="s">
        <v>286</v>
      </c>
      <c r="C7" s="470"/>
      <c r="D7" s="471"/>
      <c r="E7" s="476"/>
      <c r="F7" s="11"/>
      <c r="G7" s="478"/>
    </row>
    <row r="8" spans="1:8" ht="20.25" customHeight="1" x14ac:dyDescent="0.25">
      <c r="A8" s="315">
        <v>3</v>
      </c>
      <c r="B8" s="470" t="s">
        <v>12</v>
      </c>
      <c r="C8" s="470"/>
      <c r="D8" s="471"/>
      <c r="E8" s="476"/>
      <c r="F8" s="11"/>
      <c r="G8" s="478"/>
    </row>
    <row r="9" spans="1:8" ht="20.25" customHeight="1" x14ac:dyDescent="0.25">
      <c r="A9" s="315">
        <v>4</v>
      </c>
      <c r="B9" s="470" t="s">
        <v>597</v>
      </c>
      <c r="C9" s="470"/>
      <c r="D9" s="471"/>
      <c r="E9" s="476"/>
      <c r="F9" s="11"/>
      <c r="G9" s="478"/>
    </row>
    <row r="10" spans="1:8" ht="20.25" customHeight="1" x14ac:dyDescent="0.25">
      <c r="A10" s="315">
        <v>5</v>
      </c>
      <c r="B10" s="470" t="s">
        <v>13</v>
      </c>
      <c r="C10" s="470"/>
      <c r="D10" s="471"/>
      <c r="E10" s="476"/>
      <c r="F10" s="11"/>
      <c r="G10" s="478"/>
    </row>
    <row r="11" spans="1:8" ht="20.25" customHeight="1" x14ac:dyDescent="0.25">
      <c r="A11" s="315">
        <v>6</v>
      </c>
      <c r="B11" s="470" t="s">
        <v>170</v>
      </c>
      <c r="C11" s="470"/>
      <c r="D11" s="471"/>
      <c r="E11" s="476"/>
      <c r="F11" s="11"/>
      <c r="G11" s="478"/>
    </row>
    <row r="12" spans="1:8" ht="20.25" customHeight="1" x14ac:dyDescent="0.25">
      <c r="A12" s="315">
        <v>7</v>
      </c>
      <c r="B12" s="470" t="s">
        <v>171</v>
      </c>
      <c r="C12" s="470"/>
      <c r="D12" s="471"/>
      <c r="E12" s="476"/>
      <c r="F12" s="11"/>
      <c r="G12" s="478"/>
    </row>
    <row r="13" spans="1:8" ht="20.25" customHeight="1" x14ac:dyDescent="0.25">
      <c r="A13" s="315">
        <v>8</v>
      </c>
      <c r="B13" s="470" t="s">
        <v>281</v>
      </c>
      <c r="C13" s="470"/>
      <c r="D13" s="471"/>
      <c r="E13" s="476"/>
      <c r="F13" s="11"/>
      <c r="G13" s="478"/>
    </row>
    <row r="14" spans="1:8" ht="20.25" customHeight="1" x14ac:dyDescent="0.25">
      <c r="A14" s="315">
        <v>9</v>
      </c>
      <c r="B14" s="470" t="s">
        <v>15</v>
      </c>
      <c r="C14" s="470"/>
      <c r="D14" s="471"/>
      <c r="E14" s="476"/>
      <c r="F14" s="11"/>
      <c r="G14" s="478"/>
    </row>
    <row r="15" spans="1:8" ht="20.25" customHeight="1" x14ac:dyDescent="0.25">
      <c r="A15" s="315">
        <v>10</v>
      </c>
      <c r="B15" s="470" t="s">
        <v>173</v>
      </c>
      <c r="C15" s="470"/>
      <c r="D15" s="471"/>
      <c r="E15" s="476"/>
      <c r="F15" s="11"/>
      <c r="G15" s="478"/>
    </row>
    <row r="16" spans="1:8" ht="20.25" customHeight="1" x14ac:dyDescent="0.25">
      <c r="A16" s="315">
        <v>11</v>
      </c>
      <c r="B16" s="470" t="s">
        <v>174</v>
      </c>
      <c r="C16" s="470"/>
      <c r="D16" s="471"/>
      <c r="E16" s="476"/>
      <c r="F16" s="11"/>
      <c r="G16" s="478"/>
    </row>
    <row r="17" spans="1:7" ht="20.25" customHeight="1" x14ac:dyDescent="0.25">
      <c r="A17" s="315">
        <v>12</v>
      </c>
      <c r="B17" s="470" t="s">
        <v>596</v>
      </c>
      <c r="C17" s="470"/>
      <c r="D17" s="471"/>
      <c r="E17" s="476"/>
      <c r="F17" s="11"/>
      <c r="G17" s="478"/>
    </row>
    <row r="18" spans="1:7" ht="20.25" customHeight="1" x14ac:dyDescent="0.25">
      <c r="A18" s="315">
        <v>13</v>
      </c>
      <c r="B18" s="470" t="s">
        <v>283</v>
      </c>
      <c r="C18" s="470"/>
      <c r="D18" s="471"/>
      <c r="E18" s="476"/>
      <c r="F18" s="11"/>
      <c r="G18" s="478"/>
    </row>
    <row r="19" spans="1:7" ht="20.25" customHeight="1" x14ac:dyDescent="0.25">
      <c r="A19" s="315">
        <v>14</v>
      </c>
      <c r="B19" s="470" t="s">
        <v>821</v>
      </c>
      <c r="C19" s="470"/>
      <c r="D19" s="471"/>
      <c r="E19" s="476"/>
      <c r="F19" s="11"/>
      <c r="G19" s="478"/>
    </row>
    <row r="20" spans="1:7" ht="20.25" customHeight="1" x14ac:dyDescent="0.25">
      <c r="A20" s="315">
        <v>15</v>
      </c>
      <c r="B20" s="479" t="s">
        <v>176</v>
      </c>
      <c r="C20" s="480"/>
      <c r="D20" s="481"/>
      <c r="E20" s="476"/>
      <c r="F20" s="11"/>
      <c r="G20" s="478"/>
    </row>
    <row r="21" spans="1:7" ht="20.25" customHeight="1" x14ac:dyDescent="0.25">
      <c r="A21" s="315">
        <v>16</v>
      </c>
      <c r="B21" s="479" t="s">
        <v>620</v>
      </c>
      <c r="C21" s="480"/>
      <c r="D21" s="481"/>
      <c r="E21" s="476"/>
      <c r="F21" s="11"/>
      <c r="G21" s="478"/>
    </row>
    <row r="22" spans="1:7" ht="20.25" customHeight="1" x14ac:dyDescent="0.25">
      <c r="A22" s="315">
        <v>17</v>
      </c>
      <c r="B22" s="479" t="s">
        <v>177</v>
      </c>
      <c r="C22" s="480"/>
      <c r="D22" s="481"/>
      <c r="E22" s="476"/>
      <c r="F22" s="11"/>
      <c r="G22" s="478"/>
    </row>
    <row r="23" spans="1:7" ht="20.25" customHeight="1" x14ac:dyDescent="0.25">
      <c r="A23" s="315">
        <v>18</v>
      </c>
      <c r="B23" s="470" t="s">
        <v>178</v>
      </c>
      <c r="C23" s="470"/>
      <c r="D23" s="471"/>
      <c r="E23" s="476"/>
      <c r="F23" s="11"/>
      <c r="G23" s="478"/>
    </row>
    <row r="24" spans="1:7" ht="20.25" customHeight="1" x14ac:dyDescent="0.25">
      <c r="A24" s="315">
        <v>19</v>
      </c>
      <c r="B24" s="470" t="s">
        <v>9</v>
      </c>
      <c r="C24" s="470"/>
      <c r="D24" s="471"/>
      <c r="E24" s="476"/>
      <c r="F24" s="11"/>
      <c r="G24" s="478"/>
    </row>
    <row r="25" spans="1:7" ht="20.25" customHeight="1" thickBot="1" x14ac:dyDescent="0.3">
      <c r="A25" s="316">
        <v>20</v>
      </c>
      <c r="B25" s="449" t="s">
        <v>621</v>
      </c>
      <c r="C25" s="450"/>
      <c r="D25" s="451"/>
      <c r="E25" s="293"/>
      <c r="F25" s="310"/>
      <c r="G25" s="294"/>
    </row>
    <row r="26" spans="1:7" ht="18" customHeight="1" x14ac:dyDescent="0.25">
      <c r="A26" s="317" t="s">
        <v>10</v>
      </c>
      <c r="B26" s="13" t="s">
        <v>11</v>
      </c>
      <c r="C26" s="13" t="s">
        <v>655</v>
      </c>
      <c r="D26" s="121">
        <v>10</v>
      </c>
      <c r="E26" s="472" t="s">
        <v>560</v>
      </c>
      <c r="F26" s="473"/>
      <c r="G26" s="474"/>
    </row>
    <row r="27" spans="1:7" ht="20.25" customHeight="1" x14ac:dyDescent="0.25">
      <c r="A27" s="315">
        <v>1</v>
      </c>
      <c r="B27" s="470" t="s">
        <v>581</v>
      </c>
      <c r="C27" s="470"/>
      <c r="D27" s="479"/>
      <c r="E27" s="475" t="s">
        <v>167</v>
      </c>
      <c r="F27" s="11" t="s">
        <v>168</v>
      </c>
      <c r="G27" s="477" t="s">
        <v>169</v>
      </c>
    </row>
    <row r="28" spans="1:7" ht="20.25" customHeight="1" x14ac:dyDescent="0.25">
      <c r="A28" s="315">
        <v>2</v>
      </c>
      <c r="B28" s="470" t="s">
        <v>20</v>
      </c>
      <c r="C28" s="470"/>
      <c r="D28" s="479"/>
      <c r="E28" s="476"/>
      <c r="F28" s="11"/>
      <c r="G28" s="478"/>
    </row>
    <row r="29" spans="1:7" ht="20.25" customHeight="1" x14ac:dyDescent="0.25">
      <c r="A29" s="315">
        <v>3</v>
      </c>
      <c r="B29" s="470" t="s">
        <v>285</v>
      </c>
      <c r="C29" s="470"/>
      <c r="D29" s="471"/>
      <c r="E29" s="476"/>
      <c r="F29" s="11"/>
      <c r="G29" s="478"/>
    </row>
    <row r="30" spans="1:7" ht="20.25" customHeight="1" x14ac:dyDescent="0.25">
      <c r="A30" s="315">
        <v>4</v>
      </c>
      <c r="B30" s="470" t="s">
        <v>654</v>
      </c>
      <c r="C30" s="470"/>
      <c r="D30" s="479"/>
      <c r="E30" s="476"/>
      <c r="F30" s="11"/>
      <c r="G30" s="478"/>
    </row>
    <row r="31" spans="1:7" ht="20.25" customHeight="1" x14ac:dyDescent="0.25">
      <c r="A31" s="315">
        <v>5</v>
      </c>
      <c r="B31" s="470" t="s">
        <v>13</v>
      </c>
      <c r="C31" s="470"/>
      <c r="D31" s="479"/>
      <c r="E31" s="476"/>
      <c r="F31" s="11"/>
      <c r="G31" s="478"/>
    </row>
    <row r="32" spans="1:7" ht="20.25" customHeight="1" x14ac:dyDescent="0.25">
      <c r="A32" s="315">
        <v>6</v>
      </c>
      <c r="B32" s="470" t="s">
        <v>14</v>
      </c>
      <c r="C32" s="470"/>
      <c r="D32" s="479"/>
      <c r="E32" s="476"/>
      <c r="F32" s="11"/>
      <c r="G32" s="478"/>
    </row>
    <row r="33" spans="1:7" ht="20.25" customHeight="1" x14ac:dyDescent="0.25">
      <c r="A33" s="315">
        <v>7</v>
      </c>
      <c r="B33" s="470" t="s">
        <v>656</v>
      </c>
      <c r="C33" s="470"/>
      <c r="D33" s="479"/>
      <c r="E33" s="476"/>
      <c r="F33" s="11"/>
      <c r="G33" s="478"/>
    </row>
    <row r="34" spans="1:7" ht="20.25" customHeight="1" x14ac:dyDescent="0.25">
      <c r="A34" s="315">
        <v>8</v>
      </c>
      <c r="B34" s="470" t="s">
        <v>280</v>
      </c>
      <c r="C34" s="470"/>
      <c r="D34" s="479"/>
      <c r="E34" s="476"/>
      <c r="F34" s="11"/>
      <c r="G34" s="478"/>
    </row>
    <row r="35" spans="1:7" ht="24" customHeight="1" x14ac:dyDescent="0.25">
      <c r="A35" s="315">
        <v>9</v>
      </c>
      <c r="B35" s="470" t="s">
        <v>179</v>
      </c>
      <c r="C35" s="470"/>
      <c r="D35" s="479"/>
      <c r="E35" s="476"/>
      <c r="F35" s="11"/>
      <c r="G35" s="478"/>
    </row>
    <row r="36" spans="1:7" ht="20.25" customHeight="1" x14ac:dyDescent="0.25">
      <c r="A36" s="315">
        <v>10</v>
      </c>
      <c r="B36" s="470" t="s">
        <v>174</v>
      </c>
      <c r="C36" s="470"/>
      <c r="D36" s="479"/>
      <c r="E36" s="476"/>
      <c r="F36" s="11"/>
      <c r="G36" s="478"/>
    </row>
    <row r="37" spans="1:7" ht="20.25" customHeight="1" x14ac:dyDescent="0.25">
      <c r="A37" s="315">
        <v>11</v>
      </c>
      <c r="B37" s="470" t="s">
        <v>180</v>
      </c>
      <c r="C37" s="470"/>
      <c r="D37" s="479"/>
      <c r="E37" s="476"/>
      <c r="F37" s="11"/>
      <c r="G37" s="478"/>
    </row>
    <row r="38" spans="1:7" ht="20.25" customHeight="1" x14ac:dyDescent="0.25">
      <c r="A38" s="315">
        <v>12</v>
      </c>
      <c r="B38" s="470" t="s">
        <v>657</v>
      </c>
      <c r="C38" s="470"/>
      <c r="D38" s="479"/>
      <c r="E38" s="476"/>
      <c r="F38" s="11"/>
      <c r="G38" s="478"/>
    </row>
    <row r="39" spans="1:7" ht="20.25" customHeight="1" x14ac:dyDescent="0.25">
      <c r="A39" s="315">
        <v>13</v>
      </c>
      <c r="B39" s="479" t="s">
        <v>9</v>
      </c>
      <c r="C39" s="480"/>
      <c r="D39" s="481"/>
      <c r="E39" s="476"/>
      <c r="F39" s="11"/>
      <c r="G39" s="478"/>
    </row>
    <row r="40" spans="1:7" ht="20.25" customHeight="1" x14ac:dyDescent="0.25">
      <c r="A40" s="315">
        <v>14</v>
      </c>
      <c r="B40" s="479" t="s">
        <v>822</v>
      </c>
      <c r="C40" s="480"/>
      <c r="D40" s="481"/>
      <c r="E40" s="476"/>
      <c r="F40" s="11"/>
      <c r="G40" s="478"/>
    </row>
    <row r="41" spans="1:7" ht="20.25" customHeight="1" x14ac:dyDescent="0.25">
      <c r="A41" s="315">
        <v>15</v>
      </c>
      <c r="B41" s="470" t="s">
        <v>658</v>
      </c>
      <c r="C41" s="470"/>
      <c r="D41" s="479"/>
      <c r="E41" s="476"/>
      <c r="F41" s="11"/>
      <c r="G41" s="478"/>
    </row>
    <row r="42" spans="1:7" ht="20.25" customHeight="1" x14ac:dyDescent="0.25">
      <c r="A42" s="315">
        <v>16</v>
      </c>
      <c r="B42" s="470" t="s">
        <v>15</v>
      </c>
      <c r="C42" s="470"/>
      <c r="D42" s="479"/>
      <c r="E42" s="476"/>
      <c r="F42" s="11"/>
      <c r="G42" s="478"/>
    </row>
    <row r="43" spans="1:7" s="14" customFormat="1" ht="20.25" customHeight="1" x14ac:dyDescent="0.25">
      <c r="A43" s="315">
        <v>17</v>
      </c>
      <c r="B43" s="479" t="s">
        <v>620</v>
      </c>
      <c r="C43" s="480"/>
      <c r="D43" s="481"/>
      <c r="E43" s="476"/>
      <c r="F43" s="11"/>
      <c r="G43" s="478"/>
    </row>
    <row r="44" spans="1:7" ht="20.25" customHeight="1" x14ac:dyDescent="0.25">
      <c r="A44" s="315">
        <v>18</v>
      </c>
      <c r="B44" s="470" t="s">
        <v>177</v>
      </c>
      <c r="C44" s="470"/>
      <c r="D44" s="479"/>
      <c r="E44" s="476"/>
      <c r="F44" s="11"/>
      <c r="G44" s="478"/>
    </row>
    <row r="45" spans="1:7" ht="20.25" customHeight="1" x14ac:dyDescent="0.25">
      <c r="A45" s="315">
        <v>19</v>
      </c>
      <c r="B45" s="470" t="s">
        <v>181</v>
      </c>
      <c r="C45" s="470"/>
      <c r="D45" s="479"/>
      <c r="E45" s="476"/>
      <c r="F45" s="11"/>
      <c r="G45" s="478"/>
    </row>
    <row r="46" spans="1:7" ht="20.25" customHeight="1" thickBot="1" x14ac:dyDescent="0.3">
      <c r="A46" s="315">
        <v>20</v>
      </c>
      <c r="B46" s="449" t="s">
        <v>621</v>
      </c>
      <c r="C46" s="450"/>
      <c r="D46" s="451"/>
      <c r="E46" s="476"/>
      <c r="F46" s="11"/>
      <c r="G46" s="478"/>
    </row>
    <row r="47" spans="1:7" ht="18" customHeight="1" x14ac:dyDescent="0.25">
      <c r="A47" s="314" t="s">
        <v>18</v>
      </c>
      <c r="B47" s="10" t="s">
        <v>19</v>
      </c>
      <c r="C47" s="10" t="s">
        <v>561</v>
      </c>
      <c r="D47" s="120">
        <v>16</v>
      </c>
      <c r="E47" s="472" t="s">
        <v>561</v>
      </c>
      <c r="F47" s="473"/>
      <c r="G47" s="474"/>
    </row>
    <row r="48" spans="1:7" ht="20.25" customHeight="1" x14ac:dyDescent="0.25">
      <c r="A48" s="315">
        <v>1</v>
      </c>
      <c r="B48" s="470" t="s">
        <v>562</v>
      </c>
      <c r="C48" s="470"/>
      <c r="D48" s="471"/>
      <c r="E48" s="482" t="s">
        <v>167</v>
      </c>
      <c r="F48" s="11" t="s">
        <v>168</v>
      </c>
      <c r="G48" s="483" t="s">
        <v>169</v>
      </c>
    </row>
    <row r="49" spans="1:7" ht="20.25" customHeight="1" x14ac:dyDescent="0.25">
      <c r="A49" s="315">
        <v>2</v>
      </c>
      <c r="B49" s="470" t="s">
        <v>599</v>
      </c>
      <c r="C49" s="470"/>
      <c r="D49" s="471"/>
      <c r="E49" s="482"/>
      <c r="F49" s="11"/>
      <c r="G49" s="483"/>
    </row>
    <row r="50" spans="1:7" ht="20.25" customHeight="1" x14ac:dyDescent="0.25">
      <c r="A50" s="315">
        <v>3</v>
      </c>
      <c r="B50" s="470" t="s">
        <v>12</v>
      </c>
      <c r="C50" s="470"/>
      <c r="D50" s="471"/>
      <c r="E50" s="482"/>
      <c r="F50" s="11"/>
      <c r="G50" s="483"/>
    </row>
    <row r="51" spans="1:7" ht="20.25" customHeight="1" x14ac:dyDescent="0.25">
      <c r="A51" s="315">
        <v>4</v>
      </c>
      <c r="B51" s="470" t="s">
        <v>653</v>
      </c>
      <c r="C51" s="470"/>
      <c r="D51" s="471"/>
      <c r="E51" s="482"/>
      <c r="F51" s="11"/>
      <c r="G51" s="483"/>
    </row>
    <row r="52" spans="1:7" ht="20.25" customHeight="1" x14ac:dyDescent="0.25">
      <c r="A52" s="315">
        <v>5</v>
      </c>
      <c r="B52" s="470" t="s">
        <v>13</v>
      </c>
      <c r="C52" s="470"/>
      <c r="D52" s="471"/>
      <c r="E52" s="482"/>
      <c r="F52" s="11"/>
      <c r="G52" s="483"/>
    </row>
    <row r="53" spans="1:7" ht="20.25" customHeight="1" x14ac:dyDescent="0.25">
      <c r="A53" s="315">
        <v>6</v>
      </c>
      <c r="B53" s="470" t="s">
        <v>14</v>
      </c>
      <c r="C53" s="470"/>
      <c r="D53" s="471"/>
      <c r="E53" s="482"/>
      <c r="F53" s="11"/>
      <c r="G53" s="483"/>
    </row>
    <row r="54" spans="1:7" ht="20.25" customHeight="1" x14ac:dyDescent="0.25">
      <c r="A54" s="315">
        <v>7</v>
      </c>
      <c r="B54" s="470" t="s">
        <v>182</v>
      </c>
      <c r="C54" s="470"/>
      <c r="D54" s="471"/>
      <c r="E54" s="482"/>
      <c r="F54" s="11"/>
      <c r="G54" s="483"/>
    </row>
    <row r="55" spans="1:7" ht="20.25" customHeight="1" x14ac:dyDescent="0.25">
      <c r="A55" s="315">
        <v>8</v>
      </c>
      <c r="B55" s="470" t="s">
        <v>172</v>
      </c>
      <c r="C55" s="470"/>
      <c r="D55" s="471"/>
      <c r="E55" s="482"/>
      <c r="F55" s="11"/>
      <c r="G55" s="483"/>
    </row>
    <row r="56" spans="1:7" ht="20.25" customHeight="1" x14ac:dyDescent="0.25">
      <c r="A56" s="315">
        <v>9</v>
      </c>
      <c r="B56" s="470" t="s">
        <v>15</v>
      </c>
      <c r="C56" s="470"/>
      <c r="D56" s="471"/>
      <c r="E56" s="482"/>
      <c r="F56" s="11"/>
      <c r="G56" s="483"/>
    </row>
    <row r="57" spans="1:7" ht="20.25" customHeight="1" x14ac:dyDescent="0.25">
      <c r="A57" s="315">
        <v>10</v>
      </c>
      <c r="B57" s="470" t="s">
        <v>173</v>
      </c>
      <c r="C57" s="470"/>
      <c r="D57" s="471"/>
      <c r="E57" s="482"/>
      <c r="F57" s="11"/>
      <c r="G57" s="483"/>
    </row>
    <row r="58" spans="1:7" ht="20.25" customHeight="1" x14ac:dyDescent="0.25">
      <c r="A58" s="315">
        <v>11</v>
      </c>
      <c r="B58" s="470" t="s">
        <v>174</v>
      </c>
      <c r="C58" s="470"/>
      <c r="D58" s="471"/>
      <c r="E58" s="482"/>
      <c r="F58" s="11"/>
      <c r="G58" s="483"/>
    </row>
    <row r="59" spans="1:7" ht="20.25" customHeight="1" x14ac:dyDescent="0.25">
      <c r="A59" s="315">
        <v>12</v>
      </c>
      <c r="B59" s="470" t="s">
        <v>287</v>
      </c>
      <c r="C59" s="470"/>
      <c r="D59" s="471"/>
      <c r="E59" s="482"/>
      <c r="F59" s="11"/>
      <c r="G59" s="483"/>
    </row>
    <row r="60" spans="1:7" ht="20.25" customHeight="1" x14ac:dyDescent="0.25">
      <c r="A60" s="315">
        <v>13</v>
      </c>
      <c r="B60" s="470" t="s">
        <v>175</v>
      </c>
      <c r="C60" s="470"/>
      <c r="D60" s="471"/>
      <c r="E60" s="482"/>
      <c r="F60" s="11"/>
      <c r="G60" s="483"/>
    </row>
    <row r="61" spans="1:7" ht="20.25" customHeight="1" x14ac:dyDescent="0.25">
      <c r="A61" s="315">
        <v>14</v>
      </c>
      <c r="B61" s="470" t="s">
        <v>823</v>
      </c>
      <c r="C61" s="470"/>
      <c r="D61" s="471"/>
      <c r="E61" s="482"/>
      <c r="F61" s="11"/>
      <c r="G61" s="483"/>
    </row>
    <row r="62" spans="1:7" ht="20.25" customHeight="1" x14ac:dyDescent="0.25">
      <c r="A62" s="315">
        <v>15</v>
      </c>
      <c r="B62" s="470" t="s">
        <v>183</v>
      </c>
      <c r="C62" s="470"/>
      <c r="D62" s="471"/>
      <c r="E62" s="482"/>
      <c r="F62" s="11"/>
      <c r="G62" s="483"/>
    </row>
    <row r="63" spans="1:7" ht="20.25" customHeight="1" x14ac:dyDescent="0.25">
      <c r="A63" s="315">
        <v>16</v>
      </c>
      <c r="B63" s="479" t="s">
        <v>620</v>
      </c>
      <c r="C63" s="480"/>
      <c r="D63" s="481"/>
      <c r="E63" s="482"/>
      <c r="F63" s="11"/>
      <c r="G63" s="483"/>
    </row>
    <row r="64" spans="1:7" ht="20.25" customHeight="1" x14ac:dyDescent="0.25">
      <c r="A64" s="315">
        <v>17</v>
      </c>
      <c r="B64" s="470" t="s">
        <v>177</v>
      </c>
      <c r="C64" s="470"/>
      <c r="D64" s="471"/>
      <c r="E64" s="482"/>
      <c r="F64" s="11"/>
      <c r="G64" s="483"/>
    </row>
    <row r="65" spans="1:7" ht="20.25" customHeight="1" x14ac:dyDescent="0.25">
      <c r="A65" s="315">
        <v>18</v>
      </c>
      <c r="B65" s="470" t="s">
        <v>178</v>
      </c>
      <c r="C65" s="470"/>
      <c r="D65" s="471"/>
      <c r="E65" s="482"/>
      <c r="F65" s="11"/>
      <c r="G65" s="483"/>
    </row>
    <row r="66" spans="1:7" ht="20.25" customHeight="1" x14ac:dyDescent="0.25">
      <c r="A66" s="315">
        <v>19</v>
      </c>
      <c r="B66" s="470" t="s">
        <v>9</v>
      </c>
      <c r="C66" s="470"/>
      <c r="D66" s="471"/>
      <c r="E66" s="482"/>
      <c r="F66" s="11"/>
      <c r="G66" s="483"/>
    </row>
    <row r="67" spans="1:7" ht="20.25" customHeight="1" thickBot="1" x14ac:dyDescent="0.3">
      <c r="A67" s="316">
        <v>20</v>
      </c>
      <c r="B67" s="484" t="s">
        <v>621</v>
      </c>
      <c r="C67" s="484"/>
      <c r="D67" s="485"/>
      <c r="E67" s="482"/>
      <c r="F67" s="310"/>
      <c r="G67" s="483"/>
    </row>
    <row r="68" spans="1:7" ht="18" customHeight="1" x14ac:dyDescent="0.25">
      <c r="A68" s="314" t="s">
        <v>21</v>
      </c>
      <c r="B68" s="10" t="s">
        <v>22</v>
      </c>
      <c r="C68" s="10" t="s">
        <v>563</v>
      </c>
      <c r="D68" s="120">
        <v>20</v>
      </c>
      <c r="E68" s="472" t="s">
        <v>563</v>
      </c>
      <c r="F68" s="473"/>
      <c r="G68" s="474"/>
    </row>
    <row r="69" spans="1:7" ht="20.25" customHeight="1" x14ac:dyDescent="0.25">
      <c r="A69" s="315">
        <v>1</v>
      </c>
      <c r="B69" s="470" t="s">
        <v>564</v>
      </c>
      <c r="C69" s="470"/>
      <c r="D69" s="471"/>
      <c r="E69" s="482" t="s">
        <v>167</v>
      </c>
      <c r="F69" s="11" t="s">
        <v>168</v>
      </c>
      <c r="G69" s="483" t="s">
        <v>169</v>
      </c>
    </row>
    <row r="70" spans="1:7" ht="20.25" customHeight="1" x14ac:dyDescent="0.25">
      <c r="A70" s="315">
        <v>2</v>
      </c>
      <c r="B70" s="470" t="s">
        <v>363</v>
      </c>
      <c r="C70" s="470"/>
      <c r="D70" s="471"/>
      <c r="E70" s="482"/>
      <c r="F70" s="11"/>
      <c r="G70" s="483"/>
    </row>
    <row r="71" spans="1:7" ht="20.25" customHeight="1" x14ac:dyDescent="0.25">
      <c r="A71" s="315">
        <v>3</v>
      </c>
      <c r="B71" s="470" t="s">
        <v>12</v>
      </c>
      <c r="C71" s="470"/>
      <c r="D71" s="471"/>
      <c r="E71" s="482"/>
      <c r="F71" s="11"/>
      <c r="G71" s="483"/>
    </row>
    <row r="72" spans="1:7" ht="20.25" customHeight="1" x14ac:dyDescent="0.25">
      <c r="A72" s="315">
        <v>4</v>
      </c>
      <c r="B72" s="470" t="s">
        <v>364</v>
      </c>
      <c r="C72" s="470"/>
      <c r="D72" s="471"/>
      <c r="E72" s="482"/>
      <c r="F72" s="11"/>
      <c r="G72" s="483"/>
    </row>
    <row r="73" spans="1:7" ht="20.25" customHeight="1" x14ac:dyDescent="0.25">
      <c r="A73" s="315">
        <v>5</v>
      </c>
      <c r="B73" s="470" t="s">
        <v>13</v>
      </c>
      <c r="C73" s="470"/>
      <c r="D73" s="471"/>
      <c r="E73" s="482"/>
      <c r="F73" s="11"/>
      <c r="G73" s="483"/>
    </row>
    <row r="74" spans="1:7" ht="20.25" customHeight="1" x14ac:dyDescent="0.25">
      <c r="A74" s="315">
        <v>6</v>
      </c>
      <c r="B74" s="470" t="s">
        <v>14</v>
      </c>
      <c r="C74" s="470"/>
      <c r="D74" s="471"/>
      <c r="E74" s="482"/>
      <c r="F74" s="11"/>
      <c r="G74" s="483"/>
    </row>
    <row r="75" spans="1:7" ht="20.25" customHeight="1" x14ac:dyDescent="0.25">
      <c r="A75" s="315">
        <v>7</v>
      </c>
      <c r="B75" s="470" t="s">
        <v>182</v>
      </c>
      <c r="C75" s="470"/>
      <c r="D75" s="471"/>
      <c r="E75" s="482"/>
      <c r="F75" s="11"/>
      <c r="G75" s="483"/>
    </row>
    <row r="76" spans="1:7" ht="20.25" customHeight="1" x14ac:dyDescent="0.25">
      <c r="A76" s="315">
        <v>8</v>
      </c>
      <c r="B76" s="470" t="s">
        <v>172</v>
      </c>
      <c r="C76" s="470"/>
      <c r="D76" s="471"/>
      <c r="E76" s="482"/>
      <c r="F76" s="11"/>
      <c r="G76" s="483"/>
    </row>
    <row r="77" spans="1:7" ht="24" customHeight="1" x14ac:dyDescent="0.25">
      <c r="A77" s="315">
        <v>9</v>
      </c>
      <c r="B77" s="470" t="s">
        <v>15</v>
      </c>
      <c r="C77" s="470"/>
      <c r="D77" s="471"/>
      <c r="E77" s="482"/>
      <c r="F77" s="11"/>
      <c r="G77" s="483"/>
    </row>
    <row r="78" spans="1:7" ht="20.25" customHeight="1" x14ac:dyDescent="0.25">
      <c r="A78" s="315">
        <v>10</v>
      </c>
      <c r="B78" s="470" t="s">
        <v>173</v>
      </c>
      <c r="C78" s="470"/>
      <c r="D78" s="471"/>
      <c r="E78" s="482"/>
      <c r="F78" s="11"/>
      <c r="G78" s="483"/>
    </row>
    <row r="79" spans="1:7" ht="20.25" customHeight="1" x14ac:dyDescent="0.25">
      <c r="A79" s="315">
        <v>11</v>
      </c>
      <c r="B79" s="470" t="s">
        <v>174</v>
      </c>
      <c r="C79" s="470"/>
      <c r="D79" s="471"/>
      <c r="E79" s="482"/>
      <c r="F79" s="11"/>
      <c r="G79" s="483"/>
    </row>
    <row r="80" spans="1:7" ht="20.25" customHeight="1" x14ac:dyDescent="0.25">
      <c r="A80" s="315">
        <v>12</v>
      </c>
      <c r="B80" s="470" t="s">
        <v>287</v>
      </c>
      <c r="C80" s="470"/>
      <c r="D80" s="471"/>
      <c r="E80" s="482"/>
      <c r="F80" s="11"/>
      <c r="G80" s="483"/>
    </row>
    <row r="81" spans="1:7" ht="20.25" customHeight="1" x14ac:dyDescent="0.25">
      <c r="A81" s="315">
        <v>13</v>
      </c>
      <c r="B81" s="470" t="s">
        <v>175</v>
      </c>
      <c r="C81" s="470"/>
      <c r="D81" s="471"/>
      <c r="E81" s="482"/>
      <c r="F81" s="11"/>
      <c r="G81" s="483"/>
    </row>
    <row r="82" spans="1:7" ht="20.25" customHeight="1" x14ac:dyDescent="0.25">
      <c r="A82" s="315">
        <v>14</v>
      </c>
      <c r="B82" s="470" t="s">
        <v>820</v>
      </c>
      <c r="C82" s="470"/>
      <c r="D82" s="471"/>
      <c r="E82" s="482"/>
      <c r="F82" s="11"/>
      <c r="G82" s="483"/>
    </row>
    <row r="83" spans="1:7" ht="18" customHeight="1" x14ac:dyDescent="0.25">
      <c r="A83" s="315">
        <v>15</v>
      </c>
      <c r="B83" s="470" t="s">
        <v>183</v>
      </c>
      <c r="C83" s="470"/>
      <c r="D83" s="471"/>
      <c r="E83" s="482"/>
      <c r="F83" s="11"/>
      <c r="G83" s="483"/>
    </row>
    <row r="84" spans="1:7" ht="20.25" customHeight="1" x14ac:dyDescent="0.25">
      <c r="A84" s="315">
        <v>16</v>
      </c>
      <c r="B84" s="479" t="s">
        <v>620</v>
      </c>
      <c r="C84" s="480"/>
      <c r="D84" s="481"/>
      <c r="E84" s="482"/>
      <c r="F84" s="11"/>
      <c r="G84" s="483"/>
    </row>
    <row r="85" spans="1:7" ht="20.25" customHeight="1" x14ac:dyDescent="0.25">
      <c r="A85" s="315">
        <v>17</v>
      </c>
      <c r="B85" s="470" t="s">
        <v>177</v>
      </c>
      <c r="C85" s="470"/>
      <c r="D85" s="471"/>
      <c r="E85" s="482"/>
      <c r="F85" s="11"/>
      <c r="G85" s="483"/>
    </row>
    <row r="86" spans="1:7" ht="20.25" customHeight="1" x14ac:dyDescent="0.25">
      <c r="A86" s="315">
        <v>18</v>
      </c>
      <c r="B86" s="470" t="s">
        <v>178</v>
      </c>
      <c r="C86" s="470"/>
      <c r="D86" s="471"/>
      <c r="E86" s="482"/>
      <c r="F86" s="11"/>
      <c r="G86" s="483"/>
    </row>
    <row r="87" spans="1:7" ht="20.25" customHeight="1" x14ac:dyDescent="0.25">
      <c r="A87" s="315">
        <v>19</v>
      </c>
      <c r="B87" s="470" t="s">
        <v>9</v>
      </c>
      <c r="C87" s="470"/>
      <c r="D87" s="471"/>
      <c r="E87" s="482"/>
      <c r="F87" s="11"/>
      <c r="G87" s="483"/>
    </row>
    <row r="88" spans="1:7" ht="20.25" customHeight="1" thickBot="1" x14ac:dyDescent="0.3">
      <c r="A88" s="316">
        <v>20</v>
      </c>
      <c r="B88" s="484" t="s">
        <v>621</v>
      </c>
      <c r="C88" s="484"/>
      <c r="D88" s="485"/>
      <c r="E88" s="482"/>
      <c r="F88" s="310"/>
      <c r="G88" s="483"/>
    </row>
    <row r="89" spans="1:7" ht="20.25" customHeight="1" x14ac:dyDescent="0.25">
      <c r="A89" s="317" t="s">
        <v>27</v>
      </c>
      <c r="B89" s="13" t="s">
        <v>28</v>
      </c>
      <c r="C89" s="13" t="s">
        <v>293</v>
      </c>
      <c r="D89" s="121">
        <v>6</v>
      </c>
      <c r="E89" s="486" t="s">
        <v>293</v>
      </c>
      <c r="F89" s="487"/>
      <c r="G89" s="488"/>
    </row>
    <row r="90" spans="1:7" ht="20.25" customHeight="1" x14ac:dyDescent="0.25">
      <c r="A90" s="315">
        <v>1</v>
      </c>
      <c r="B90" s="470" t="s">
        <v>582</v>
      </c>
      <c r="C90" s="470"/>
      <c r="D90" s="479"/>
      <c r="E90" s="475" t="s">
        <v>167</v>
      </c>
      <c r="F90" s="11" t="s">
        <v>168</v>
      </c>
      <c r="G90" s="477" t="s">
        <v>169</v>
      </c>
    </row>
    <row r="91" spans="1:7" ht="20.25" customHeight="1" x14ac:dyDescent="0.25">
      <c r="A91" s="315">
        <v>2</v>
      </c>
      <c r="B91" s="470" t="s">
        <v>296</v>
      </c>
      <c r="C91" s="470"/>
      <c r="D91" s="471"/>
      <c r="E91" s="476"/>
      <c r="F91" s="11"/>
      <c r="G91" s="478"/>
    </row>
    <row r="92" spans="1:7" ht="20.25" customHeight="1" x14ac:dyDescent="0.25">
      <c r="A92" s="315">
        <v>3</v>
      </c>
      <c r="B92" s="479" t="s">
        <v>284</v>
      </c>
      <c r="C92" s="480"/>
      <c r="D92" s="481"/>
      <c r="E92" s="476"/>
      <c r="F92" s="11"/>
      <c r="G92" s="478"/>
    </row>
    <row r="93" spans="1:7" ht="24" customHeight="1" x14ac:dyDescent="0.25">
      <c r="A93" s="315">
        <v>4</v>
      </c>
      <c r="B93" s="470" t="s">
        <v>13</v>
      </c>
      <c r="C93" s="470"/>
      <c r="D93" s="479"/>
      <c r="E93" s="476"/>
      <c r="F93" s="11"/>
      <c r="G93" s="478"/>
    </row>
    <row r="94" spans="1:7" ht="20.25" customHeight="1" x14ac:dyDescent="0.25">
      <c r="A94" s="315">
        <v>5</v>
      </c>
      <c r="B94" s="470" t="s">
        <v>171</v>
      </c>
      <c r="C94" s="470"/>
      <c r="D94" s="479"/>
      <c r="E94" s="476"/>
      <c r="F94" s="11"/>
      <c r="G94" s="478"/>
    </row>
    <row r="95" spans="1:7" ht="20.25" customHeight="1" x14ac:dyDescent="0.25">
      <c r="A95" s="315">
        <v>6</v>
      </c>
      <c r="B95" s="470" t="s">
        <v>280</v>
      </c>
      <c r="C95" s="470"/>
      <c r="D95" s="479"/>
      <c r="E95" s="476"/>
      <c r="F95" s="11"/>
      <c r="G95" s="478"/>
    </row>
    <row r="96" spans="1:7" ht="20.25" customHeight="1" x14ac:dyDescent="0.25">
      <c r="A96" s="315">
        <v>7</v>
      </c>
      <c r="B96" s="470" t="s">
        <v>180</v>
      </c>
      <c r="C96" s="470"/>
      <c r="D96" s="479"/>
      <c r="E96" s="476"/>
      <c r="F96" s="11"/>
      <c r="G96" s="478"/>
    </row>
    <row r="97" spans="1:7" ht="20.25" customHeight="1" x14ac:dyDescent="0.25">
      <c r="A97" s="315">
        <v>8</v>
      </c>
      <c r="B97" s="470" t="s">
        <v>282</v>
      </c>
      <c r="C97" s="470"/>
      <c r="D97" s="479"/>
      <c r="E97" s="476"/>
      <c r="F97" s="11"/>
      <c r="G97" s="478"/>
    </row>
    <row r="98" spans="1:7" ht="20.25" customHeight="1" x14ac:dyDescent="0.25">
      <c r="A98" s="315">
        <v>9</v>
      </c>
      <c r="B98" s="479" t="s">
        <v>819</v>
      </c>
      <c r="C98" s="480"/>
      <c r="D98" s="481"/>
      <c r="E98" s="476"/>
      <c r="F98" s="11"/>
      <c r="G98" s="478"/>
    </row>
    <row r="99" spans="1:7" ht="18" customHeight="1" x14ac:dyDescent="0.25">
      <c r="A99" s="315">
        <v>10</v>
      </c>
      <c r="B99" s="479" t="s">
        <v>9</v>
      </c>
      <c r="C99" s="480"/>
      <c r="D99" s="481"/>
      <c r="E99" s="476"/>
      <c r="F99" s="11"/>
      <c r="G99" s="478"/>
    </row>
    <row r="100" spans="1:7" ht="20.25" customHeight="1" x14ac:dyDescent="0.25">
      <c r="A100" s="315">
        <v>11</v>
      </c>
      <c r="B100" s="470" t="s">
        <v>658</v>
      </c>
      <c r="C100" s="470"/>
      <c r="D100" s="479"/>
      <c r="E100" s="476"/>
      <c r="F100" s="11"/>
      <c r="G100" s="478"/>
    </row>
    <row r="101" spans="1:7" ht="20.25" customHeight="1" x14ac:dyDescent="0.25">
      <c r="A101" s="315">
        <v>12</v>
      </c>
      <c r="B101" s="479" t="s">
        <v>620</v>
      </c>
      <c r="C101" s="480"/>
      <c r="D101" s="481"/>
      <c r="E101" s="476"/>
      <c r="F101" s="11"/>
      <c r="G101" s="478"/>
    </row>
    <row r="102" spans="1:7" ht="20.25" customHeight="1" x14ac:dyDescent="0.25">
      <c r="A102" s="315">
        <v>13</v>
      </c>
      <c r="B102" s="479" t="s">
        <v>181</v>
      </c>
      <c r="C102" s="480"/>
      <c r="D102" s="481"/>
      <c r="E102" s="476"/>
      <c r="F102" s="11"/>
      <c r="G102" s="478"/>
    </row>
    <row r="103" spans="1:7" ht="20.25" customHeight="1" thickBot="1" x14ac:dyDescent="0.3">
      <c r="A103" s="315">
        <v>14</v>
      </c>
      <c r="B103" s="484" t="s">
        <v>621</v>
      </c>
      <c r="C103" s="484"/>
      <c r="D103" s="485"/>
      <c r="E103" s="476"/>
      <c r="F103" s="11"/>
      <c r="G103" s="478"/>
    </row>
    <row r="104" spans="1:7" ht="20.25" customHeight="1" x14ac:dyDescent="0.25">
      <c r="A104" s="317" t="s">
        <v>31</v>
      </c>
      <c r="B104" s="13" t="s">
        <v>32</v>
      </c>
      <c r="C104" s="13" t="s">
        <v>297</v>
      </c>
      <c r="D104" s="121">
        <v>15</v>
      </c>
      <c r="E104" s="486" t="s">
        <v>297</v>
      </c>
      <c r="F104" s="487"/>
      <c r="G104" s="488"/>
    </row>
    <row r="105" spans="1:7" ht="20.25" customHeight="1" x14ac:dyDescent="0.25">
      <c r="A105" s="315">
        <v>1</v>
      </c>
      <c r="B105" s="470" t="s">
        <v>565</v>
      </c>
      <c r="C105" s="470"/>
      <c r="D105" s="479"/>
      <c r="E105" s="475" t="s">
        <v>167</v>
      </c>
      <c r="F105" s="11" t="s">
        <v>168</v>
      </c>
      <c r="G105" s="477" t="s">
        <v>169</v>
      </c>
    </row>
    <row r="106" spans="1:7" ht="20.25" customHeight="1" x14ac:dyDescent="0.25">
      <c r="A106" s="315">
        <v>2</v>
      </c>
      <c r="B106" s="470" t="s">
        <v>296</v>
      </c>
      <c r="C106" s="470"/>
      <c r="D106" s="471"/>
      <c r="E106" s="476"/>
      <c r="F106" s="11"/>
      <c r="G106" s="478"/>
    </row>
    <row r="107" spans="1:7" ht="20.25" customHeight="1" x14ac:dyDescent="0.25">
      <c r="A107" s="315">
        <v>3</v>
      </c>
      <c r="B107" s="479" t="s">
        <v>298</v>
      </c>
      <c r="C107" s="480"/>
      <c r="D107" s="481"/>
      <c r="E107" s="476"/>
      <c r="F107" s="11"/>
      <c r="G107" s="478"/>
    </row>
    <row r="108" spans="1:7" ht="18" customHeight="1" x14ac:dyDescent="0.25">
      <c r="A108" s="315">
        <v>4</v>
      </c>
      <c r="B108" s="470" t="s">
        <v>13</v>
      </c>
      <c r="C108" s="470"/>
      <c r="D108" s="479"/>
      <c r="E108" s="476"/>
      <c r="F108" s="11"/>
      <c r="G108" s="478"/>
    </row>
    <row r="109" spans="1:7" ht="20.25" customHeight="1" x14ac:dyDescent="0.25">
      <c r="A109" s="315">
        <v>5</v>
      </c>
      <c r="B109" s="470" t="s">
        <v>171</v>
      </c>
      <c r="C109" s="470"/>
      <c r="D109" s="479"/>
      <c r="E109" s="476"/>
      <c r="F109" s="11"/>
      <c r="G109" s="478"/>
    </row>
    <row r="110" spans="1:7" ht="20.25" customHeight="1" x14ac:dyDescent="0.25">
      <c r="A110" s="315">
        <v>6</v>
      </c>
      <c r="B110" s="470" t="s">
        <v>280</v>
      </c>
      <c r="C110" s="470"/>
      <c r="D110" s="479"/>
      <c r="E110" s="476"/>
      <c r="F110" s="11"/>
      <c r="G110" s="478"/>
    </row>
    <row r="111" spans="1:7" ht="20.25" customHeight="1" x14ac:dyDescent="0.25">
      <c r="A111" s="315">
        <v>7</v>
      </c>
      <c r="B111" s="470" t="s">
        <v>180</v>
      </c>
      <c r="C111" s="470"/>
      <c r="D111" s="479"/>
      <c r="E111" s="476"/>
      <c r="F111" s="11"/>
      <c r="G111" s="478"/>
    </row>
    <row r="112" spans="1:7" ht="20.25" customHeight="1" x14ac:dyDescent="0.25">
      <c r="A112" s="315">
        <v>8</v>
      </c>
      <c r="B112" s="470" t="s">
        <v>282</v>
      </c>
      <c r="C112" s="470"/>
      <c r="D112" s="479"/>
      <c r="E112" s="476"/>
      <c r="F112" s="11"/>
      <c r="G112" s="478"/>
    </row>
    <row r="113" spans="1:7" ht="20.25" customHeight="1" x14ac:dyDescent="0.25">
      <c r="A113" s="315">
        <v>9</v>
      </c>
      <c r="B113" s="479" t="s">
        <v>824</v>
      </c>
      <c r="C113" s="480"/>
      <c r="D113" s="481"/>
      <c r="E113" s="476"/>
      <c r="F113" s="11"/>
      <c r="G113" s="478"/>
    </row>
    <row r="114" spans="1:7" ht="20.25" customHeight="1" x14ac:dyDescent="0.25">
      <c r="A114" s="315">
        <v>10</v>
      </c>
      <c r="B114" s="479" t="s">
        <v>9</v>
      </c>
      <c r="C114" s="480"/>
      <c r="D114" s="481"/>
      <c r="E114" s="476"/>
      <c r="F114" s="11"/>
      <c r="G114" s="478"/>
    </row>
    <row r="115" spans="1:7" ht="20.25" customHeight="1" x14ac:dyDescent="0.25">
      <c r="A115" s="315">
        <v>11</v>
      </c>
      <c r="B115" s="470" t="s">
        <v>176</v>
      </c>
      <c r="C115" s="470"/>
      <c r="D115" s="479"/>
      <c r="E115" s="476"/>
      <c r="F115" s="11"/>
      <c r="G115" s="478"/>
    </row>
    <row r="116" spans="1:7" ht="20.25" customHeight="1" x14ac:dyDescent="0.25">
      <c r="A116" s="315">
        <v>12</v>
      </c>
      <c r="B116" s="479" t="s">
        <v>620</v>
      </c>
      <c r="C116" s="480"/>
      <c r="D116" s="481"/>
      <c r="E116" s="476"/>
      <c r="F116" s="11"/>
      <c r="G116" s="478"/>
    </row>
    <row r="117" spans="1:7" ht="20.25" customHeight="1" x14ac:dyDescent="0.25">
      <c r="A117" s="315">
        <v>13</v>
      </c>
      <c r="B117" s="479" t="s">
        <v>181</v>
      </c>
      <c r="C117" s="480"/>
      <c r="D117" s="481"/>
      <c r="E117" s="476"/>
      <c r="F117" s="11"/>
      <c r="G117" s="478"/>
    </row>
    <row r="118" spans="1:7" ht="20.25" customHeight="1" thickBot="1" x14ac:dyDescent="0.3">
      <c r="A118" s="315">
        <v>14</v>
      </c>
      <c r="B118" s="449" t="s">
        <v>621</v>
      </c>
      <c r="C118" s="450"/>
      <c r="D118" s="451"/>
      <c r="E118" s="476"/>
      <c r="F118" s="11"/>
      <c r="G118" s="478"/>
    </row>
    <row r="119" spans="1:7" ht="18" customHeight="1" x14ac:dyDescent="0.25">
      <c r="A119" s="314" t="s">
        <v>36</v>
      </c>
      <c r="B119" s="10" t="s">
        <v>37</v>
      </c>
      <c r="C119" s="10" t="s">
        <v>184</v>
      </c>
      <c r="D119" s="120">
        <v>30</v>
      </c>
      <c r="E119" s="472" t="s">
        <v>184</v>
      </c>
      <c r="F119" s="473"/>
      <c r="G119" s="474"/>
    </row>
    <row r="120" spans="1:7" ht="20.25" customHeight="1" x14ac:dyDescent="0.25">
      <c r="A120" s="315">
        <v>1</v>
      </c>
      <c r="B120" s="491" t="s">
        <v>23</v>
      </c>
      <c r="C120" s="492"/>
      <c r="D120" s="493"/>
      <c r="E120" s="482" t="s">
        <v>167</v>
      </c>
      <c r="F120" s="11" t="s">
        <v>168</v>
      </c>
      <c r="G120" s="483" t="s">
        <v>169</v>
      </c>
    </row>
    <row r="121" spans="1:7" ht="20.25" customHeight="1" x14ac:dyDescent="0.25">
      <c r="A121" s="315">
        <v>2</v>
      </c>
      <c r="B121" s="489" t="s">
        <v>24</v>
      </c>
      <c r="C121" s="489"/>
      <c r="D121" s="490"/>
      <c r="E121" s="482"/>
      <c r="F121" s="11"/>
      <c r="G121" s="483"/>
    </row>
    <row r="122" spans="1:7" ht="20.25" customHeight="1" x14ac:dyDescent="0.25">
      <c r="A122" s="315">
        <v>3</v>
      </c>
      <c r="B122" s="489" t="s">
        <v>25</v>
      </c>
      <c r="C122" s="489"/>
      <c r="D122" s="490"/>
      <c r="E122" s="482"/>
      <c r="F122" s="11"/>
      <c r="G122" s="483"/>
    </row>
    <row r="123" spans="1:7" ht="20.25" customHeight="1" x14ac:dyDescent="0.25">
      <c r="A123" s="315">
        <v>4</v>
      </c>
      <c r="B123" s="489" t="s">
        <v>185</v>
      </c>
      <c r="C123" s="489"/>
      <c r="D123" s="490"/>
      <c r="E123" s="482"/>
      <c r="F123" s="11"/>
      <c r="G123" s="483"/>
    </row>
    <row r="124" spans="1:7" ht="20.25" customHeight="1" x14ac:dyDescent="0.25">
      <c r="A124" s="315">
        <v>5</v>
      </c>
      <c r="B124" s="489" t="s">
        <v>186</v>
      </c>
      <c r="C124" s="489"/>
      <c r="D124" s="490"/>
      <c r="E124" s="482"/>
      <c r="F124" s="11"/>
      <c r="G124" s="483"/>
    </row>
    <row r="125" spans="1:7" ht="20.25" customHeight="1" x14ac:dyDescent="0.25">
      <c r="A125" s="315">
        <v>6</v>
      </c>
      <c r="B125" s="489" t="s">
        <v>26</v>
      </c>
      <c r="C125" s="489"/>
      <c r="D125" s="490"/>
      <c r="E125" s="482"/>
      <c r="F125" s="11"/>
      <c r="G125" s="483"/>
    </row>
    <row r="126" spans="1:7" ht="20.25" customHeight="1" x14ac:dyDescent="0.25">
      <c r="A126" s="315">
        <v>7</v>
      </c>
      <c r="B126" s="489" t="s">
        <v>187</v>
      </c>
      <c r="C126" s="489"/>
      <c r="D126" s="490"/>
      <c r="E126" s="482"/>
      <c r="F126" s="11"/>
      <c r="G126" s="483"/>
    </row>
    <row r="127" spans="1:7" ht="18" customHeight="1" thickBot="1" x14ac:dyDescent="0.3">
      <c r="A127" s="318">
        <v>8</v>
      </c>
      <c r="B127" s="449" t="s">
        <v>621</v>
      </c>
      <c r="C127" s="450"/>
      <c r="D127" s="451"/>
      <c r="E127" s="494"/>
      <c r="F127" s="12"/>
      <c r="G127" s="495"/>
    </row>
    <row r="128" spans="1:7" ht="20.25" customHeight="1" x14ac:dyDescent="0.25">
      <c r="A128" s="314" t="s">
        <v>43</v>
      </c>
      <c r="B128" s="10" t="s">
        <v>44</v>
      </c>
      <c r="C128" s="10" t="s">
        <v>299</v>
      </c>
      <c r="D128" s="120">
        <v>2</v>
      </c>
      <c r="E128" s="472" t="s">
        <v>299</v>
      </c>
      <c r="F128" s="473"/>
      <c r="G128" s="474"/>
    </row>
    <row r="129" spans="1:7" ht="20.25" customHeight="1" x14ac:dyDescent="0.25">
      <c r="A129" s="315">
        <v>1</v>
      </c>
      <c r="B129" s="489" t="s">
        <v>29</v>
      </c>
      <c r="C129" s="489"/>
      <c r="D129" s="490"/>
      <c r="E129" s="496" t="s">
        <v>167</v>
      </c>
      <c r="F129" s="11" t="s">
        <v>168</v>
      </c>
      <c r="G129" s="499" t="s">
        <v>169</v>
      </c>
    </row>
    <row r="130" spans="1:7" ht="20.25" customHeight="1" x14ac:dyDescent="0.25">
      <c r="A130" s="315">
        <v>2</v>
      </c>
      <c r="B130" s="489" t="s">
        <v>30</v>
      </c>
      <c r="C130" s="489"/>
      <c r="D130" s="490"/>
      <c r="E130" s="497"/>
      <c r="F130" s="11"/>
      <c r="G130" s="500"/>
    </row>
    <row r="131" spans="1:7" ht="20.25" customHeight="1" x14ac:dyDescent="0.25">
      <c r="A131" s="315">
        <v>3</v>
      </c>
      <c r="B131" s="489" t="s">
        <v>24</v>
      </c>
      <c r="C131" s="489"/>
      <c r="D131" s="490"/>
      <c r="E131" s="497"/>
      <c r="F131" s="11"/>
      <c r="G131" s="500"/>
    </row>
    <row r="132" spans="1:7" ht="20.25" customHeight="1" x14ac:dyDescent="0.25">
      <c r="A132" s="315">
        <v>4</v>
      </c>
      <c r="B132" s="489" t="s">
        <v>25</v>
      </c>
      <c r="C132" s="489"/>
      <c r="D132" s="490"/>
      <c r="E132" s="497"/>
      <c r="F132" s="11"/>
      <c r="G132" s="500"/>
    </row>
    <row r="133" spans="1:7" ht="20.25" customHeight="1" x14ac:dyDescent="0.25">
      <c r="A133" s="315">
        <v>5</v>
      </c>
      <c r="B133" s="489" t="s">
        <v>188</v>
      </c>
      <c r="C133" s="489"/>
      <c r="D133" s="490"/>
      <c r="E133" s="497"/>
      <c r="F133" s="11"/>
      <c r="G133" s="500"/>
    </row>
    <row r="134" spans="1:7" ht="20.25" customHeight="1" x14ac:dyDescent="0.25">
      <c r="A134" s="315">
        <v>6</v>
      </c>
      <c r="B134" s="489" t="s">
        <v>300</v>
      </c>
      <c r="C134" s="489"/>
      <c r="D134" s="490"/>
      <c r="E134" s="497"/>
      <c r="F134" s="11"/>
      <c r="G134" s="500"/>
    </row>
    <row r="135" spans="1:7" ht="18" customHeight="1" x14ac:dyDescent="0.25">
      <c r="A135" s="315">
        <v>7</v>
      </c>
      <c r="B135" s="489" t="s">
        <v>301</v>
      </c>
      <c r="C135" s="489"/>
      <c r="D135" s="490"/>
      <c r="E135" s="497"/>
      <c r="F135" s="11"/>
      <c r="G135" s="500"/>
    </row>
    <row r="136" spans="1:7" ht="20.25" customHeight="1" x14ac:dyDescent="0.25">
      <c r="A136" s="315">
        <v>8</v>
      </c>
      <c r="B136" s="489" t="s">
        <v>26</v>
      </c>
      <c r="C136" s="489"/>
      <c r="D136" s="490"/>
      <c r="E136" s="497"/>
      <c r="F136" s="11"/>
      <c r="G136" s="500"/>
    </row>
    <row r="137" spans="1:7" ht="20.25" customHeight="1" x14ac:dyDescent="0.25">
      <c r="A137" s="315">
        <v>9</v>
      </c>
      <c r="B137" s="489" t="s">
        <v>187</v>
      </c>
      <c r="C137" s="489"/>
      <c r="D137" s="490"/>
      <c r="E137" s="497"/>
      <c r="F137" s="11"/>
      <c r="G137" s="500"/>
    </row>
    <row r="138" spans="1:7" ht="20.25" customHeight="1" thickBot="1" x14ac:dyDescent="0.3">
      <c r="A138" s="318">
        <v>10</v>
      </c>
      <c r="B138" s="449" t="s">
        <v>621</v>
      </c>
      <c r="C138" s="450"/>
      <c r="D138" s="451"/>
      <c r="E138" s="498"/>
      <c r="F138" s="12"/>
      <c r="G138" s="501"/>
    </row>
    <row r="139" spans="1:7" ht="20.25" customHeight="1" x14ac:dyDescent="0.25">
      <c r="A139" s="314" t="s">
        <v>289</v>
      </c>
      <c r="B139" s="10" t="s">
        <v>290</v>
      </c>
      <c r="C139" s="10" t="s">
        <v>33</v>
      </c>
      <c r="D139" s="120">
        <v>1</v>
      </c>
      <c r="E139" s="472" t="s">
        <v>33</v>
      </c>
      <c r="F139" s="473"/>
      <c r="G139" s="474"/>
    </row>
    <row r="140" spans="1:7" ht="20.25" customHeight="1" x14ac:dyDescent="0.25">
      <c r="A140" s="315">
        <v>1</v>
      </c>
      <c r="B140" s="489" t="s">
        <v>8</v>
      </c>
      <c r="C140" s="489"/>
      <c r="D140" s="490"/>
      <c r="E140" s="496" t="s">
        <v>167</v>
      </c>
      <c r="F140" s="11" t="s">
        <v>168</v>
      </c>
      <c r="G140" s="499" t="s">
        <v>169</v>
      </c>
    </row>
    <row r="141" spans="1:7" ht="20.25" customHeight="1" x14ac:dyDescent="0.25">
      <c r="A141" s="315">
        <v>2</v>
      </c>
      <c r="B141" s="489" t="s">
        <v>34</v>
      </c>
      <c r="C141" s="489"/>
      <c r="D141" s="490"/>
      <c r="E141" s="497"/>
      <c r="F141" s="11"/>
      <c r="G141" s="500"/>
    </row>
    <row r="142" spans="1:7" ht="20.25" customHeight="1" x14ac:dyDescent="0.25">
      <c r="A142" s="315">
        <v>3</v>
      </c>
      <c r="B142" s="489" t="s">
        <v>35</v>
      </c>
      <c r="C142" s="489"/>
      <c r="D142" s="490"/>
      <c r="E142" s="497"/>
      <c r="F142" s="11"/>
      <c r="G142" s="500"/>
    </row>
    <row r="143" spans="1:7" ht="21" customHeight="1" x14ac:dyDescent="0.25">
      <c r="A143" s="315">
        <v>4</v>
      </c>
      <c r="B143" s="489" t="s">
        <v>622</v>
      </c>
      <c r="C143" s="489"/>
      <c r="D143" s="490"/>
      <c r="E143" s="497"/>
      <c r="F143" s="11"/>
      <c r="G143" s="500"/>
    </row>
    <row r="144" spans="1:7" ht="18" customHeight="1" x14ac:dyDescent="0.25">
      <c r="A144" s="315">
        <v>5</v>
      </c>
      <c r="B144" s="489" t="s">
        <v>16</v>
      </c>
      <c r="C144" s="489"/>
      <c r="D144" s="490"/>
      <c r="E144" s="497"/>
      <c r="F144" s="11"/>
      <c r="G144" s="500"/>
    </row>
    <row r="145" spans="1:7" ht="20.25" customHeight="1" x14ac:dyDescent="0.25">
      <c r="A145" s="315">
        <v>6</v>
      </c>
      <c r="B145" s="489" t="s">
        <v>17</v>
      </c>
      <c r="C145" s="489"/>
      <c r="D145" s="490"/>
      <c r="E145" s="497"/>
      <c r="F145" s="11"/>
      <c r="G145" s="500"/>
    </row>
    <row r="146" spans="1:7" ht="20.25" customHeight="1" thickBot="1" x14ac:dyDescent="0.3">
      <c r="A146" s="318">
        <v>7</v>
      </c>
      <c r="B146" s="449" t="s">
        <v>621</v>
      </c>
      <c r="C146" s="450"/>
      <c r="D146" s="451"/>
      <c r="E146" s="498"/>
      <c r="F146" s="12"/>
      <c r="G146" s="501"/>
    </row>
    <row r="147" spans="1:7" ht="20.25" customHeight="1" x14ac:dyDescent="0.25">
      <c r="A147" s="314" t="s">
        <v>291</v>
      </c>
      <c r="B147" s="10" t="s">
        <v>292</v>
      </c>
      <c r="C147" s="10" t="s">
        <v>38</v>
      </c>
      <c r="D147" s="120">
        <v>1</v>
      </c>
      <c r="E147" s="472" t="s">
        <v>38</v>
      </c>
      <c r="F147" s="473"/>
      <c r="G147" s="474"/>
    </row>
    <row r="148" spans="1:7" ht="20.25" customHeight="1" x14ac:dyDescent="0.25">
      <c r="A148" s="315">
        <v>1</v>
      </c>
      <c r="B148" s="489" t="s">
        <v>39</v>
      </c>
      <c r="C148" s="489"/>
      <c r="D148" s="490"/>
      <c r="E148" s="496" t="s">
        <v>167</v>
      </c>
      <c r="F148" s="11" t="s">
        <v>168</v>
      </c>
      <c r="G148" s="499" t="s">
        <v>169</v>
      </c>
    </row>
    <row r="149" spans="1:7" ht="21" customHeight="1" x14ac:dyDescent="0.25">
      <c r="A149" s="315">
        <v>2</v>
      </c>
      <c r="B149" s="489" t="s">
        <v>40</v>
      </c>
      <c r="C149" s="489"/>
      <c r="D149" s="490"/>
      <c r="E149" s="497"/>
      <c r="F149" s="11"/>
      <c r="G149" s="500"/>
    </row>
    <row r="150" spans="1:7" ht="18" customHeight="1" x14ac:dyDescent="0.25">
      <c r="A150" s="315">
        <v>3</v>
      </c>
      <c r="B150" s="489" t="s">
        <v>41</v>
      </c>
      <c r="C150" s="489"/>
      <c r="D150" s="490"/>
      <c r="E150" s="497"/>
      <c r="F150" s="11"/>
      <c r="G150" s="500"/>
    </row>
    <row r="151" spans="1:7" ht="20.25" customHeight="1" x14ac:dyDescent="0.25">
      <c r="A151" s="315">
        <v>4</v>
      </c>
      <c r="B151" s="502" t="s">
        <v>42</v>
      </c>
      <c r="C151" s="502"/>
      <c r="D151" s="503"/>
      <c r="E151" s="497"/>
      <c r="F151" s="11"/>
      <c r="G151" s="500"/>
    </row>
    <row r="152" spans="1:7" ht="20.25" customHeight="1" x14ac:dyDescent="0.25">
      <c r="A152" s="315">
        <v>5</v>
      </c>
      <c r="B152" s="489" t="s">
        <v>16</v>
      </c>
      <c r="C152" s="489"/>
      <c r="D152" s="490"/>
      <c r="E152" s="497"/>
      <c r="F152" s="11"/>
      <c r="G152" s="500"/>
    </row>
    <row r="153" spans="1:7" ht="20.25" customHeight="1" x14ac:dyDescent="0.25">
      <c r="A153" s="315">
        <v>6</v>
      </c>
      <c r="B153" s="489" t="s">
        <v>17</v>
      </c>
      <c r="C153" s="489"/>
      <c r="D153" s="490"/>
      <c r="E153" s="497"/>
      <c r="F153" s="11"/>
      <c r="G153" s="500"/>
    </row>
    <row r="154" spans="1:7" ht="20.25" customHeight="1" thickBot="1" x14ac:dyDescent="0.3">
      <c r="A154" s="318">
        <v>7</v>
      </c>
      <c r="B154" s="449" t="s">
        <v>621</v>
      </c>
      <c r="C154" s="450"/>
      <c r="D154" s="451"/>
      <c r="E154" s="498"/>
      <c r="F154" s="12"/>
      <c r="G154" s="501"/>
    </row>
    <row r="155" spans="1:7" ht="20.25" customHeight="1" x14ac:dyDescent="0.25">
      <c r="A155" s="314" t="s">
        <v>365</v>
      </c>
      <c r="B155" s="10" t="s">
        <v>52</v>
      </c>
      <c r="C155" s="10" t="s">
        <v>45</v>
      </c>
      <c r="D155" s="120">
        <v>1</v>
      </c>
      <c r="E155" s="472" t="s">
        <v>45</v>
      </c>
      <c r="F155" s="473"/>
      <c r="G155" s="474"/>
    </row>
    <row r="156" spans="1:7" ht="20.25" customHeight="1" x14ac:dyDescent="0.25">
      <c r="A156" s="315">
        <v>1</v>
      </c>
      <c r="B156" s="489" t="s">
        <v>46</v>
      </c>
      <c r="C156" s="489"/>
      <c r="D156" s="490"/>
      <c r="E156" s="482" t="s">
        <v>167</v>
      </c>
      <c r="F156" s="11" t="s">
        <v>168</v>
      </c>
      <c r="G156" s="483" t="s">
        <v>169</v>
      </c>
    </row>
    <row r="157" spans="1:7" ht="20.25" customHeight="1" x14ac:dyDescent="0.25">
      <c r="A157" s="315">
        <v>2</v>
      </c>
      <c r="B157" s="489" t="s">
        <v>47</v>
      </c>
      <c r="C157" s="489"/>
      <c r="D157" s="490"/>
      <c r="E157" s="482"/>
      <c r="F157" s="11"/>
      <c r="G157" s="483"/>
    </row>
    <row r="158" spans="1:7" ht="20.25" customHeight="1" x14ac:dyDescent="0.25">
      <c r="A158" s="315">
        <v>3</v>
      </c>
      <c r="B158" s="489" t="s">
        <v>41</v>
      </c>
      <c r="C158" s="489"/>
      <c r="D158" s="490"/>
      <c r="E158" s="482"/>
      <c r="F158" s="11"/>
      <c r="G158" s="483"/>
    </row>
    <row r="159" spans="1:7" ht="20.25" customHeight="1" x14ac:dyDescent="0.25">
      <c r="A159" s="315">
        <v>4</v>
      </c>
      <c r="B159" s="502" t="s">
        <v>48</v>
      </c>
      <c r="C159" s="502"/>
      <c r="D159" s="503"/>
      <c r="E159" s="482"/>
      <c r="F159" s="11"/>
      <c r="G159" s="483"/>
    </row>
    <row r="160" spans="1:7" ht="20.25" customHeight="1" x14ac:dyDescent="0.25">
      <c r="A160" s="315">
        <v>5</v>
      </c>
      <c r="B160" s="489" t="s">
        <v>16</v>
      </c>
      <c r="C160" s="489"/>
      <c r="D160" s="490"/>
      <c r="E160" s="482"/>
      <c r="F160" s="11"/>
      <c r="G160" s="483"/>
    </row>
    <row r="161" spans="1:7" ht="18" customHeight="1" x14ac:dyDescent="0.25">
      <c r="A161" s="315">
        <v>6</v>
      </c>
      <c r="B161" s="489" t="s">
        <v>17</v>
      </c>
      <c r="C161" s="489"/>
      <c r="D161" s="490"/>
      <c r="E161" s="482"/>
      <c r="F161" s="11"/>
      <c r="G161" s="483"/>
    </row>
    <row r="162" spans="1:7" ht="20.25" customHeight="1" thickBot="1" x14ac:dyDescent="0.3">
      <c r="A162" s="318">
        <v>7</v>
      </c>
      <c r="B162" s="449" t="s">
        <v>294</v>
      </c>
      <c r="C162" s="450"/>
      <c r="D162" s="451"/>
      <c r="E162" s="494"/>
      <c r="F162" s="12"/>
      <c r="G162" s="495"/>
    </row>
    <row r="163" spans="1:7" ht="20.25" customHeight="1" thickBot="1" x14ac:dyDescent="0.3">
      <c r="A163" s="319" t="s">
        <v>49</v>
      </c>
      <c r="B163" s="504" t="s">
        <v>50</v>
      </c>
      <c r="C163" s="504"/>
      <c r="D163" s="122">
        <f>+D164</f>
        <v>21</v>
      </c>
      <c r="E163" s="505" t="s">
        <v>153</v>
      </c>
      <c r="F163" s="506"/>
      <c r="G163" s="507"/>
    </row>
    <row r="164" spans="1:7" ht="20.25" customHeight="1" x14ac:dyDescent="0.25">
      <c r="A164" s="314" t="s">
        <v>51</v>
      </c>
      <c r="B164" s="10" t="s">
        <v>366</v>
      </c>
      <c r="C164" s="10" t="s">
        <v>53</v>
      </c>
      <c r="D164" s="120">
        <v>21</v>
      </c>
      <c r="E164" s="508"/>
      <c r="F164" s="509"/>
      <c r="G164" s="510"/>
    </row>
    <row r="165" spans="1:7" ht="20.25" customHeight="1" x14ac:dyDescent="0.25">
      <c r="A165" s="315">
        <v>1</v>
      </c>
      <c r="B165" s="470" t="s">
        <v>189</v>
      </c>
      <c r="C165" s="470"/>
      <c r="D165" s="471"/>
      <c r="E165" s="508"/>
      <c r="F165" s="509"/>
      <c r="G165" s="510"/>
    </row>
    <row r="166" spans="1:7" ht="20.25" customHeight="1" x14ac:dyDescent="0.25">
      <c r="A166" s="315">
        <v>2</v>
      </c>
      <c r="B166" s="470" t="s">
        <v>190</v>
      </c>
      <c r="C166" s="470"/>
      <c r="D166" s="471"/>
      <c r="E166" s="508"/>
      <c r="F166" s="509"/>
      <c r="G166" s="510"/>
    </row>
    <row r="167" spans="1:7" ht="20.25" customHeight="1" x14ac:dyDescent="0.25">
      <c r="A167" s="315">
        <v>3</v>
      </c>
      <c r="B167" s="470" t="s">
        <v>302</v>
      </c>
      <c r="C167" s="470"/>
      <c r="D167" s="471"/>
      <c r="E167" s="508"/>
      <c r="F167" s="509"/>
      <c r="G167" s="510"/>
    </row>
    <row r="168" spans="1:7" ht="20.25" customHeight="1" thickBot="1" x14ac:dyDescent="0.3">
      <c r="A168" s="318">
        <v>4</v>
      </c>
      <c r="B168" s="484" t="s">
        <v>303</v>
      </c>
      <c r="C168" s="484"/>
      <c r="D168" s="485"/>
      <c r="E168" s="511"/>
      <c r="F168" s="512"/>
      <c r="G168" s="513"/>
    </row>
    <row r="169" spans="1:7" ht="20.25" customHeight="1" thickBot="1" x14ac:dyDescent="0.3">
      <c r="A169" s="319" t="s">
        <v>191</v>
      </c>
      <c r="B169" s="504" t="s">
        <v>192</v>
      </c>
      <c r="C169" s="504"/>
      <c r="D169" s="122">
        <f>+D170+D181</f>
        <v>7</v>
      </c>
      <c r="E169" s="519" t="s">
        <v>192</v>
      </c>
      <c r="F169" s="468"/>
      <c r="G169" s="520"/>
    </row>
    <row r="170" spans="1:7" ht="20.25" customHeight="1" x14ac:dyDescent="0.25">
      <c r="A170" s="320" t="s">
        <v>304</v>
      </c>
      <c r="B170" s="16" t="s">
        <v>305</v>
      </c>
      <c r="C170" s="16" t="s">
        <v>193</v>
      </c>
      <c r="D170" s="123">
        <v>3</v>
      </c>
      <c r="E170" s="516" t="s">
        <v>193</v>
      </c>
      <c r="F170" s="517"/>
      <c r="G170" s="518"/>
    </row>
    <row r="171" spans="1:7" ht="21" customHeight="1" x14ac:dyDescent="0.25">
      <c r="A171" s="315">
        <v>1</v>
      </c>
      <c r="B171" s="514" t="s">
        <v>194</v>
      </c>
      <c r="C171" s="514"/>
      <c r="D171" s="515"/>
      <c r="E171" s="521" t="s">
        <v>167</v>
      </c>
      <c r="F171" s="11" t="s">
        <v>168</v>
      </c>
      <c r="G171" s="524" t="s">
        <v>169</v>
      </c>
    </row>
    <row r="172" spans="1:7" ht="21" customHeight="1" x14ac:dyDescent="0.25">
      <c r="A172" s="315">
        <v>2</v>
      </c>
      <c r="B172" s="514" t="s">
        <v>195</v>
      </c>
      <c r="C172" s="514"/>
      <c r="D172" s="515"/>
      <c r="E172" s="522"/>
      <c r="F172" s="11"/>
      <c r="G172" s="525"/>
    </row>
    <row r="173" spans="1:7" ht="20.25" customHeight="1" x14ac:dyDescent="0.25">
      <c r="A173" s="315">
        <v>3</v>
      </c>
      <c r="B173" s="514" t="s">
        <v>196</v>
      </c>
      <c r="C173" s="514"/>
      <c r="D173" s="515"/>
      <c r="E173" s="522"/>
      <c r="F173" s="11"/>
      <c r="G173" s="525"/>
    </row>
    <row r="174" spans="1:7" ht="20.25" customHeight="1" x14ac:dyDescent="0.25">
      <c r="A174" s="315">
        <v>4</v>
      </c>
      <c r="B174" s="514" t="s">
        <v>197</v>
      </c>
      <c r="C174" s="514"/>
      <c r="D174" s="515"/>
      <c r="E174" s="522"/>
      <c r="F174" s="11"/>
      <c r="G174" s="525"/>
    </row>
    <row r="175" spans="1:7" ht="20.25" customHeight="1" x14ac:dyDescent="0.25">
      <c r="A175" s="315">
        <v>5</v>
      </c>
      <c r="B175" s="514" t="s">
        <v>198</v>
      </c>
      <c r="C175" s="514"/>
      <c r="D175" s="515"/>
      <c r="E175" s="522"/>
      <c r="F175" s="11"/>
      <c r="G175" s="525"/>
    </row>
    <row r="176" spans="1:7" ht="20.25" customHeight="1" x14ac:dyDescent="0.25">
      <c r="A176" s="315">
        <v>6</v>
      </c>
      <c r="B176" s="514" t="s">
        <v>199</v>
      </c>
      <c r="C176" s="514"/>
      <c r="D176" s="515"/>
      <c r="E176" s="522"/>
      <c r="F176" s="11"/>
      <c r="G176" s="525"/>
    </row>
    <row r="177" spans="1:7" ht="20.25" customHeight="1" x14ac:dyDescent="0.25">
      <c r="A177" s="315">
        <v>7</v>
      </c>
      <c r="B177" s="470" t="s">
        <v>174</v>
      </c>
      <c r="C177" s="470"/>
      <c r="D177" s="471"/>
      <c r="E177" s="522"/>
      <c r="F177" s="11"/>
      <c r="G177" s="525"/>
    </row>
    <row r="178" spans="1:7" ht="20.25" customHeight="1" x14ac:dyDescent="0.25">
      <c r="A178" s="315">
        <v>8</v>
      </c>
      <c r="B178" s="514" t="s">
        <v>200</v>
      </c>
      <c r="C178" s="514"/>
      <c r="D178" s="515"/>
      <c r="E178" s="522"/>
      <c r="F178" s="11"/>
      <c r="G178" s="525"/>
    </row>
    <row r="179" spans="1:7" ht="20.25" customHeight="1" x14ac:dyDescent="0.25">
      <c r="A179" s="315">
        <v>9</v>
      </c>
      <c r="B179" s="514" t="s">
        <v>201</v>
      </c>
      <c r="C179" s="514"/>
      <c r="D179" s="515"/>
      <c r="E179" s="522"/>
      <c r="F179" s="11"/>
      <c r="G179" s="525"/>
    </row>
    <row r="180" spans="1:7" ht="35.25" customHeight="1" thickBot="1" x14ac:dyDescent="0.3">
      <c r="A180" s="318">
        <v>10</v>
      </c>
      <c r="B180" s="449" t="s">
        <v>621</v>
      </c>
      <c r="C180" s="450"/>
      <c r="D180" s="451"/>
      <c r="E180" s="523"/>
      <c r="F180" s="12"/>
      <c r="G180" s="526"/>
    </row>
    <row r="181" spans="1:7" ht="20.25" customHeight="1" x14ac:dyDescent="0.25">
      <c r="A181" s="320" t="s">
        <v>306</v>
      </c>
      <c r="B181" s="16" t="s">
        <v>307</v>
      </c>
      <c r="C181" s="16" t="s">
        <v>202</v>
      </c>
      <c r="D181" s="120">
        <v>4</v>
      </c>
      <c r="E181" s="516" t="s">
        <v>202</v>
      </c>
      <c r="F181" s="517"/>
      <c r="G181" s="518"/>
    </row>
    <row r="182" spans="1:7" ht="20.25" customHeight="1" x14ac:dyDescent="0.25">
      <c r="A182" s="315">
        <v>1</v>
      </c>
      <c r="B182" s="531" t="s">
        <v>194</v>
      </c>
      <c r="C182" s="531"/>
      <c r="D182" s="532"/>
      <c r="E182" s="533" t="s">
        <v>167</v>
      </c>
      <c r="F182" s="11" t="s">
        <v>168</v>
      </c>
      <c r="G182" s="535" t="s">
        <v>169</v>
      </c>
    </row>
    <row r="183" spans="1:7" ht="20.25" customHeight="1" x14ac:dyDescent="0.25">
      <c r="A183" s="315">
        <v>2</v>
      </c>
      <c r="B183" s="514" t="s">
        <v>815</v>
      </c>
      <c r="C183" s="514"/>
      <c r="D183" s="515"/>
      <c r="E183" s="533"/>
      <c r="F183" s="11"/>
      <c r="G183" s="535"/>
    </row>
    <row r="184" spans="1:7" ht="20.25" customHeight="1" x14ac:dyDescent="0.25">
      <c r="A184" s="315">
        <v>3</v>
      </c>
      <c r="B184" s="514" t="s">
        <v>197</v>
      </c>
      <c r="C184" s="514"/>
      <c r="D184" s="515"/>
      <c r="E184" s="533"/>
      <c r="F184" s="11"/>
      <c r="G184" s="535"/>
    </row>
    <row r="185" spans="1:7" ht="20.25" customHeight="1" x14ac:dyDescent="0.25">
      <c r="A185" s="315">
        <v>4</v>
      </c>
      <c r="B185" s="514" t="s">
        <v>203</v>
      </c>
      <c r="C185" s="514"/>
      <c r="D185" s="515"/>
      <c r="E185" s="533"/>
      <c r="F185" s="11"/>
      <c r="G185" s="535"/>
    </row>
    <row r="186" spans="1:7" ht="23.25" customHeight="1" x14ac:dyDescent="0.25">
      <c r="A186" s="315">
        <v>5</v>
      </c>
      <c r="B186" s="514" t="s">
        <v>199</v>
      </c>
      <c r="C186" s="514"/>
      <c r="D186" s="515"/>
      <c r="E186" s="533"/>
      <c r="F186" s="11"/>
      <c r="G186" s="535"/>
    </row>
    <row r="187" spans="1:7" ht="33" customHeight="1" x14ac:dyDescent="0.25">
      <c r="A187" s="315">
        <v>6</v>
      </c>
      <c r="B187" s="470" t="s">
        <v>174</v>
      </c>
      <c r="C187" s="470"/>
      <c r="D187" s="471"/>
      <c r="E187" s="533"/>
      <c r="F187" s="11"/>
      <c r="G187" s="535"/>
    </row>
    <row r="188" spans="1:7" ht="20.25" customHeight="1" x14ac:dyDescent="0.25">
      <c r="A188" s="315">
        <v>7</v>
      </c>
      <c r="B188" s="514" t="s">
        <v>200</v>
      </c>
      <c r="C188" s="514"/>
      <c r="D188" s="515"/>
      <c r="E188" s="533"/>
      <c r="F188" s="11"/>
      <c r="G188" s="535"/>
    </row>
    <row r="189" spans="1:7" ht="31.5" customHeight="1" x14ac:dyDescent="0.25">
      <c r="A189" s="315">
        <v>8</v>
      </c>
      <c r="B189" s="514" t="s">
        <v>201</v>
      </c>
      <c r="C189" s="514"/>
      <c r="D189" s="515"/>
      <c r="E189" s="533"/>
      <c r="F189" s="11"/>
      <c r="G189" s="535"/>
    </row>
    <row r="190" spans="1:7" ht="20.25" customHeight="1" thickBot="1" x14ac:dyDescent="0.3">
      <c r="A190" s="318">
        <v>9</v>
      </c>
      <c r="B190" s="449" t="s">
        <v>621</v>
      </c>
      <c r="C190" s="450"/>
      <c r="D190" s="451"/>
      <c r="E190" s="534"/>
      <c r="F190" s="12"/>
      <c r="G190" s="536"/>
    </row>
    <row r="191" spans="1:7" ht="20.25" customHeight="1" thickBot="1" x14ac:dyDescent="0.3">
      <c r="A191" s="319" t="s">
        <v>314</v>
      </c>
      <c r="B191" s="504" t="s">
        <v>308</v>
      </c>
      <c r="C191" s="504"/>
      <c r="D191" s="122">
        <f>+D192</f>
        <v>3</v>
      </c>
      <c r="E191" s="508" t="s">
        <v>153</v>
      </c>
      <c r="F191" s="509"/>
      <c r="G191" s="510"/>
    </row>
    <row r="192" spans="1:7" ht="24.75" customHeight="1" x14ac:dyDescent="0.25">
      <c r="A192" s="314" t="s">
        <v>315</v>
      </c>
      <c r="B192" s="10" t="s">
        <v>316</v>
      </c>
      <c r="C192" s="10" t="s">
        <v>309</v>
      </c>
      <c r="D192" s="120">
        <v>3</v>
      </c>
      <c r="E192" s="508"/>
      <c r="F192" s="509"/>
      <c r="G192" s="510"/>
    </row>
    <row r="193" spans="1:7" ht="30.75" customHeight="1" thickBot="1" x14ac:dyDescent="0.3">
      <c r="A193" s="318">
        <v>1</v>
      </c>
      <c r="B193" s="484" t="s">
        <v>310</v>
      </c>
      <c r="C193" s="484"/>
      <c r="D193" s="485"/>
      <c r="E193" s="511"/>
      <c r="F193" s="512"/>
      <c r="G193" s="513"/>
    </row>
    <row r="194" spans="1:7" ht="24" customHeight="1" x14ac:dyDescent="0.25">
      <c r="A194" s="321">
        <v>2</v>
      </c>
      <c r="B194" s="527" t="s">
        <v>54</v>
      </c>
      <c r="C194" s="527"/>
      <c r="D194" s="124">
        <f>+D195+D281+D353+D405</f>
        <v>1182</v>
      </c>
      <c r="E194" s="528" t="s">
        <v>54</v>
      </c>
      <c r="F194" s="529"/>
      <c r="G194" s="530"/>
    </row>
    <row r="195" spans="1:7" ht="34.5" customHeight="1" x14ac:dyDescent="0.25">
      <c r="A195" s="308" t="s">
        <v>55</v>
      </c>
      <c r="B195" s="537" t="s">
        <v>56</v>
      </c>
      <c r="C195" s="537"/>
      <c r="D195" s="125">
        <f>+D196+D270</f>
        <v>1030</v>
      </c>
      <c r="E195" s="538" t="s">
        <v>56</v>
      </c>
      <c r="F195" s="539"/>
      <c r="G195" s="540"/>
    </row>
    <row r="196" spans="1:7" ht="20.25" customHeight="1" thickBot="1" x14ac:dyDescent="0.3">
      <c r="A196" s="309" t="s">
        <v>57</v>
      </c>
      <c r="B196" s="541" t="s">
        <v>58</v>
      </c>
      <c r="C196" s="541"/>
      <c r="D196" s="126">
        <f>+D197+D216+D235+D250</f>
        <v>1000</v>
      </c>
      <c r="E196" s="542" t="s">
        <v>58</v>
      </c>
      <c r="F196" s="543"/>
      <c r="G196" s="544"/>
    </row>
    <row r="197" spans="1:7" ht="20.25" customHeight="1" x14ac:dyDescent="0.25">
      <c r="A197" s="314" t="s">
        <v>59</v>
      </c>
      <c r="B197" s="10" t="s">
        <v>60</v>
      </c>
      <c r="C197" s="10" t="s">
        <v>318</v>
      </c>
      <c r="D197" s="120">
        <v>400</v>
      </c>
      <c r="E197" s="472" t="s">
        <v>318</v>
      </c>
      <c r="F197" s="473"/>
      <c r="G197" s="474"/>
    </row>
    <row r="198" spans="1:7" ht="20.25" customHeight="1" x14ac:dyDescent="0.25">
      <c r="A198" s="315">
        <v>1</v>
      </c>
      <c r="B198" s="470" t="s">
        <v>311</v>
      </c>
      <c r="C198" s="470"/>
      <c r="D198" s="471"/>
      <c r="E198" s="482" t="s">
        <v>167</v>
      </c>
      <c r="F198" s="11" t="s">
        <v>168</v>
      </c>
      <c r="G198" s="483" t="s">
        <v>169</v>
      </c>
    </row>
    <row r="199" spans="1:7" ht="20.25" customHeight="1" x14ac:dyDescent="0.25">
      <c r="A199" s="315">
        <v>2</v>
      </c>
      <c r="B199" s="470" t="s">
        <v>623</v>
      </c>
      <c r="C199" s="470"/>
      <c r="D199" s="471"/>
      <c r="E199" s="482"/>
      <c r="F199" s="11"/>
      <c r="G199" s="483"/>
    </row>
    <row r="200" spans="1:7" ht="20.25" customHeight="1" x14ac:dyDescent="0.25">
      <c r="A200" s="315">
        <v>3</v>
      </c>
      <c r="B200" s="470" t="s">
        <v>204</v>
      </c>
      <c r="C200" s="470"/>
      <c r="D200" s="471"/>
      <c r="E200" s="482"/>
      <c r="F200" s="11"/>
      <c r="G200" s="483"/>
    </row>
    <row r="201" spans="1:7" ht="20.25" customHeight="1" x14ac:dyDescent="0.25">
      <c r="A201" s="315">
        <v>4</v>
      </c>
      <c r="B201" s="470" t="s">
        <v>205</v>
      </c>
      <c r="C201" s="470"/>
      <c r="D201" s="471"/>
      <c r="E201" s="482"/>
      <c r="F201" s="11"/>
      <c r="G201" s="483"/>
    </row>
    <row r="202" spans="1:7" ht="20.25" customHeight="1" x14ac:dyDescent="0.25">
      <c r="A202" s="315">
        <v>5</v>
      </c>
      <c r="B202" s="470" t="s">
        <v>62</v>
      </c>
      <c r="C202" s="470"/>
      <c r="D202" s="471"/>
      <c r="E202" s="482"/>
      <c r="F202" s="11"/>
      <c r="G202" s="483"/>
    </row>
    <row r="203" spans="1:7" ht="20.25" customHeight="1" x14ac:dyDescent="0.25">
      <c r="A203" s="315">
        <v>6</v>
      </c>
      <c r="B203" s="470" t="s">
        <v>317</v>
      </c>
      <c r="C203" s="470"/>
      <c r="D203" s="471"/>
      <c r="E203" s="482"/>
      <c r="F203" s="11"/>
      <c r="G203" s="483"/>
    </row>
    <row r="204" spans="1:7" ht="27.75" customHeight="1" x14ac:dyDescent="0.25">
      <c r="A204" s="315">
        <v>7</v>
      </c>
      <c r="B204" s="470" t="s">
        <v>624</v>
      </c>
      <c r="C204" s="470"/>
      <c r="D204" s="471"/>
      <c r="E204" s="482"/>
      <c r="F204" s="11"/>
      <c r="G204" s="483"/>
    </row>
    <row r="205" spans="1:7" ht="25.5" customHeight="1" x14ac:dyDescent="0.25">
      <c r="A205" s="315">
        <v>8</v>
      </c>
      <c r="B205" s="547" t="s">
        <v>566</v>
      </c>
      <c r="C205" s="547"/>
      <c r="D205" s="548"/>
      <c r="E205" s="482"/>
      <c r="F205" s="11"/>
      <c r="G205" s="483"/>
    </row>
    <row r="206" spans="1:7" ht="20.25" customHeight="1" x14ac:dyDescent="0.25">
      <c r="A206" s="315">
        <v>9</v>
      </c>
      <c r="B206" s="470" t="s">
        <v>802</v>
      </c>
      <c r="C206" s="470"/>
      <c r="D206" s="471"/>
      <c r="E206" s="482"/>
      <c r="F206" s="11"/>
      <c r="G206" s="483"/>
    </row>
    <row r="207" spans="1:7" ht="27.75" customHeight="1" x14ac:dyDescent="0.25">
      <c r="A207" s="315">
        <v>10</v>
      </c>
      <c r="B207" s="470" t="s">
        <v>810</v>
      </c>
      <c r="C207" s="470"/>
      <c r="D207" s="471"/>
      <c r="E207" s="482"/>
      <c r="F207" s="11"/>
      <c r="G207" s="483"/>
    </row>
    <row r="208" spans="1:7" ht="20.25" customHeight="1" x14ac:dyDescent="0.25">
      <c r="A208" s="315">
        <v>11</v>
      </c>
      <c r="B208" s="470" t="s">
        <v>389</v>
      </c>
      <c r="C208" s="470"/>
      <c r="D208" s="471"/>
      <c r="E208" s="482"/>
      <c r="F208" s="11"/>
      <c r="G208" s="483"/>
    </row>
    <row r="209" spans="1:7" ht="20.25" customHeight="1" x14ac:dyDescent="0.25">
      <c r="A209" s="315">
        <v>12</v>
      </c>
      <c r="B209" s="470" t="s">
        <v>206</v>
      </c>
      <c r="C209" s="470"/>
      <c r="D209" s="471"/>
      <c r="E209" s="482"/>
      <c r="F209" s="11"/>
      <c r="G209" s="483"/>
    </row>
    <row r="210" spans="1:7" ht="20.25" customHeight="1" x14ac:dyDescent="0.25">
      <c r="A210" s="315">
        <v>13</v>
      </c>
      <c r="B210" s="470" t="s">
        <v>207</v>
      </c>
      <c r="C210" s="470"/>
      <c r="D210" s="471"/>
      <c r="E210" s="482"/>
      <c r="F210" s="11"/>
      <c r="G210" s="483"/>
    </row>
    <row r="211" spans="1:7" ht="27" customHeight="1" x14ac:dyDescent="0.25">
      <c r="A211" s="315">
        <v>14</v>
      </c>
      <c r="B211" s="470" t="s">
        <v>387</v>
      </c>
      <c r="C211" s="470"/>
      <c r="D211" s="471"/>
      <c r="E211" s="482"/>
      <c r="F211" s="11"/>
      <c r="G211" s="483"/>
    </row>
    <row r="212" spans="1:7" ht="23.25" customHeight="1" x14ac:dyDescent="0.25">
      <c r="A212" s="315">
        <v>15</v>
      </c>
      <c r="B212" s="545" t="s">
        <v>64</v>
      </c>
      <c r="C212" s="545"/>
      <c r="D212" s="546"/>
      <c r="E212" s="482"/>
      <c r="F212" s="11"/>
      <c r="G212" s="483"/>
    </row>
    <row r="213" spans="1:7" ht="24" customHeight="1" x14ac:dyDescent="0.25">
      <c r="A213" s="315">
        <v>16</v>
      </c>
      <c r="B213" s="549" t="s">
        <v>312</v>
      </c>
      <c r="C213" s="550"/>
      <c r="D213" s="551"/>
      <c r="E213" s="482"/>
      <c r="F213" s="11"/>
      <c r="G213" s="483"/>
    </row>
    <row r="214" spans="1:7" ht="20.25" customHeight="1" x14ac:dyDescent="0.25">
      <c r="A214" s="315">
        <v>17</v>
      </c>
      <c r="B214" s="549" t="s">
        <v>313</v>
      </c>
      <c r="C214" s="550"/>
      <c r="D214" s="551"/>
      <c r="E214" s="482"/>
      <c r="F214" s="11"/>
      <c r="G214" s="483"/>
    </row>
    <row r="215" spans="1:7" ht="20.25" customHeight="1" thickBot="1" x14ac:dyDescent="0.3">
      <c r="A215" s="315">
        <v>18</v>
      </c>
      <c r="B215" s="449" t="s">
        <v>294</v>
      </c>
      <c r="C215" s="450"/>
      <c r="D215" s="451"/>
      <c r="E215" s="482"/>
      <c r="F215" s="11"/>
      <c r="G215" s="483"/>
    </row>
    <row r="216" spans="1:7" ht="20.25" customHeight="1" x14ac:dyDescent="0.25">
      <c r="A216" s="314" t="s">
        <v>65</v>
      </c>
      <c r="B216" s="10" t="s">
        <v>66</v>
      </c>
      <c r="C216" s="10" t="s">
        <v>567</v>
      </c>
      <c r="D216" s="120">
        <v>300</v>
      </c>
      <c r="E216" s="472" t="s">
        <v>567</v>
      </c>
      <c r="F216" s="473"/>
      <c r="G216" s="474"/>
    </row>
    <row r="217" spans="1:7" ht="20.25" customHeight="1" x14ac:dyDescent="0.25">
      <c r="A217" s="315">
        <v>1</v>
      </c>
      <c r="B217" s="470" t="s">
        <v>311</v>
      </c>
      <c r="C217" s="470"/>
      <c r="D217" s="471"/>
      <c r="E217" s="482" t="s">
        <v>167</v>
      </c>
      <c r="F217" s="11" t="s">
        <v>168</v>
      </c>
      <c r="G217" s="483" t="s">
        <v>169</v>
      </c>
    </row>
    <row r="218" spans="1:7" ht="20.25" customHeight="1" x14ac:dyDescent="0.25">
      <c r="A218" s="315">
        <v>2</v>
      </c>
      <c r="B218" s="470" t="s">
        <v>623</v>
      </c>
      <c r="C218" s="470"/>
      <c r="D218" s="471"/>
      <c r="E218" s="482"/>
      <c r="F218" s="11"/>
      <c r="G218" s="483"/>
    </row>
    <row r="219" spans="1:7" ht="20.25" customHeight="1" x14ac:dyDescent="0.25">
      <c r="A219" s="315">
        <v>3</v>
      </c>
      <c r="B219" s="470" t="s">
        <v>204</v>
      </c>
      <c r="C219" s="470"/>
      <c r="D219" s="471"/>
      <c r="E219" s="482"/>
      <c r="F219" s="11"/>
      <c r="G219" s="483"/>
    </row>
    <row r="220" spans="1:7" ht="20.25" customHeight="1" x14ac:dyDescent="0.25">
      <c r="A220" s="315">
        <v>4</v>
      </c>
      <c r="B220" s="470" t="s">
        <v>205</v>
      </c>
      <c r="C220" s="470"/>
      <c r="D220" s="471"/>
      <c r="E220" s="482"/>
      <c r="F220" s="11"/>
      <c r="G220" s="483"/>
    </row>
    <row r="221" spans="1:7" ht="20.25" customHeight="1" x14ac:dyDescent="0.25">
      <c r="A221" s="315">
        <v>5</v>
      </c>
      <c r="B221" s="470" t="s">
        <v>62</v>
      </c>
      <c r="C221" s="470"/>
      <c r="D221" s="471"/>
      <c r="E221" s="482"/>
      <c r="F221" s="11"/>
      <c r="G221" s="483"/>
    </row>
    <row r="222" spans="1:7" ht="20.25" customHeight="1" x14ac:dyDescent="0.25">
      <c r="A222" s="315">
        <v>6</v>
      </c>
      <c r="B222" s="470" t="s">
        <v>317</v>
      </c>
      <c r="C222" s="470"/>
      <c r="D222" s="471"/>
      <c r="E222" s="482"/>
      <c r="F222" s="11"/>
      <c r="G222" s="483"/>
    </row>
    <row r="223" spans="1:7" ht="27.75" customHeight="1" x14ac:dyDescent="0.25">
      <c r="A223" s="315">
        <v>7</v>
      </c>
      <c r="B223" s="470" t="s">
        <v>625</v>
      </c>
      <c r="C223" s="470"/>
      <c r="D223" s="471"/>
      <c r="E223" s="482"/>
      <c r="F223" s="11"/>
      <c r="G223" s="483"/>
    </row>
    <row r="224" spans="1:7" ht="25.5" customHeight="1" x14ac:dyDescent="0.25">
      <c r="A224" s="315">
        <v>8</v>
      </c>
      <c r="B224" s="547" t="s">
        <v>566</v>
      </c>
      <c r="C224" s="547"/>
      <c r="D224" s="548"/>
      <c r="E224" s="482"/>
      <c r="F224" s="11"/>
      <c r="G224" s="483"/>
    </row>
    <row r="225" spans="1:7" ht="20.25" customHeight="1" x14ac:dyDescent="0.25">
      <c r="A225" s="315">
        <v>9</v>
      </c>
      <c r="B225" s="470" t="s">
        <v>802</v>
      </c>
      <c r="C225" s="470"/>
      <c r="D225" s="471"/>
      <c r="E225" s="482"/>
      <c r="F225" s="11"/>
      <c r="G225" s="483"/>
    </row>
    <row r="226" spans="1:7" ht="27.75" customHeight="1" x14ac:dyDescent="0.25">
      <c r="A226" s="315">
        <v>10</v>
      </c>
      <c r="B226" s="470" t="s">
        <v>810</v>
      </c>
      <c r="C226" s="470"/>
      <c r="D226" s="471"/>
      <c r="E226" s="482"/>
      <c r="F226" s="11"/>
      <c r="G226" s="483"/>
    </row>
    <row r="227" spans="1:7" ht="20.25" customHeight="1" x14ac:dyDescent="0.25">
      <c r="A227" s="315">
        <v>11</v>
      </c>
      <c r="B227" s="470" t="s">
        <v>389</v>
      </c>
      <c r="C227" s="470"/>
      <c r="D227" s="471"/>
      <c r="E227" s="482"/>
      <c r="F227" s="11"/>
      <c r="G227" s="483"/>
    </row>
    <row r="228" spans="1:7" ht="20.25" customHeight="1" x14ac:dyDescent="0.25">
      <c r="A228" s="315">
        <v>12</v>
      </c>
      <c r="B228" s="470" t="s">
        <v>206</v>
      </c>
      <c r="C228" s="470"/>
      <c r="D228" s="471"/>
      <c r="E228" s="482"/>
      <c r="F228" s="11"/>
      <c r="G228" s="483"/>
    </row>
    <row r="229" spans="1:7" ht="20.25" customHeight="1" x14ac:dyDescent="0.25">
      <c r="A229" s="315">
        <v>13</v>
      </c>
      <c r="B229" s="470" t="s">
        <v>207</v>
      </c>
      <c r="C229" s="470"/>
      <c r="D229" s="471"/>
      <c r="E229" s="482"/>
      <c r="F229" s="11"/>
      <c r="G229" s="483"/>
    </row>
    <row r="230" spans="1:7" ht="36" customHeight="1" x14ac:dyDescent="0.25">
      <c r="A230" s="315">
        <v>14</v>
      </c>
      <c r="B230" s="470" t="s">
        <v>387</v>
      </c>
      <c r="C230" s="470"/>
      <c r="D230" s="471"/>
      <c r="E230" s="482"/>
      <c r="F230" s="11"/>
      <c r="G230" s="483"/>
    </row>
    <row r="231" spans="1:7" ht="23.25" customHeight="1" x14ac:dyDescent="0.25">
      <c r="A231" s="315">
        <v>15</v>
      </c>
      <c r="B231" s="470" t="s">
        <v>64</v>
      </c>
      <c r="C231" s="470"/>
      <c r="D231" s="471"/>
      <c r="E231" s="482"/>
      <c r="F231" s="11"/>
      <c r="G231" s="483"/>
    </row>
    <row r="232" spans="1:7" ht="27" customHeight="1" x14ac:dyDescent="0.25">
      <c r="A232" s="315">
        <v>16</v>
      </c>
      <c r="B232" s="470" t="s">
        <v>312</v>
      </c>
      <c r="C232" s="470"/>
      <c r="D232" s="471"/>
      <c r="E232" s="482"/>
      <c r="F232" s="11"/>
      <c r="G232" s="483"/>
    </row>
    <row r="233" spans="1:7" ht="20.25" customHeight="1" x14ac:dyDescent="0.25">
      <c r="A233" s="315">
        <v>17</v>
      </c>
      <c r="B233" s="470" t="s">
        <v>313</v>
      </c>
      <c r="C233" s="470"/>
      <c r="D233" s="471"/>
      <c r="E233" s="482"/>
      <c r="F233" s="11"/>
      <c r="G233" s="483"/>
    </row>
    <row r="234" spans="1:7" ht="20.25" customHeight="1" thickBot="1" x14ac:dyDescent="0.3">
      <c r="A234" s="315">
        <v>18</v>
      </c>
      <c r="B234" s="449" t="s">
        <v>294</v>
      </c>
      <c r="C234" s="450"/>
      <c r="D234" s="451"/>
      <c r="E234" s="482"/>
      <c r="F234" s="11"/>
      <c r="G234" s="483"/>
    </row>
    <row r="235" spans="1:7" ht="20.25" customHeight="1" x14ac:dyDescent="0.25">
      <c r="A235" s="314" t="s">
        <v>557</v>
      </c>
      <c r="B235" s="10" t="s">
        <v>558</v>
      </c>
      <c r="C235" s="10" t="s">
        <v>616</v>
      </c>
      <c r="D235" s="120">
        <v>270</v>
      </c>
      <c r="E235" s="472" t="s">
        <v>568</v>
      </c>
      <c r="F235" s="473"/>
      <c r="G235" s="474"/>
    </row>
    <row r="236" spans="1:7" ht="20.25" customHeight="1" x14ac:dyDescent="0.25">
      <c r="A236" s="315">
        <v>1</v>
      </c>
      <c r="B236" s="470" t="s">
        <v>311</v>
      </c>
      <c r="C236" s="470"/>
      <c r="D236" s="471"/>
      <c r="E236" s="482" t="s">
        <v>167</v>
      </c>
      <c r="F236" s="11" t="s">
        <v>168</v>
      </c>
      <c r="G236" s="483" t="s">
        <v>169</v>
      </c>
    </row>
    <row r="237" spans="1:7" ht="20.25" customHeight="1" x14ac:dyDescent="0.25">
      <c r="A237" s="315">
        <v>2</v>
      </c>
      <c r="B237" s="470" t="s">
        <v>623</v>
      </c>
      <c r="C237" s="470"/>
      <c r="D237" s="471"/>
      <c r="E237" s="482"/>
      <c r="F237" s="11"/>
      <c r="G237" s="483"/>
    </row>
    <row r="238" spans="1:7" ht="20.25" customHeight="1" x14ac:dyDescent="0.25">
      <c r="A238" s="315">
        <v>3</v>
      </c>
      <c r="B238" s="479" t="s">
        <v>600</v>
      </c>
      <c r="C238" s="480"/>
      <c r="D238" s="481"/>
      <c r="E238" s="482"/>
      <c r="F238" s="11"/>
      <c r="G238" s="483"/>
    </row>
    <row r="239" spans="1:7" ht="20.25" customHeight="1" x14ac:dyDescent="0.25">
      <c r="A239" s="315">
        <v>4</v>
      </c>
      <c r="B239" s="479" t="s">
        <v>62</v>
      </c>
      <c r="C239" s="480"/>
      <c r="D239" s="481"/>
      <c r="E239" s="482"/>
      <c r="F239" s="11"/>
      <c r="G239" s="483"/>
    </row>
    <row r="240" spans="1:7" ht="20.25" customHeight="1" x14ac:dyDescent="0.25">
      <c r="A240" s="315">
        <v>5</v>
      </c>
      <c r="B240" s="470" t="s">
        <v>624</v>
      </c>
      <c r="C240" s="470"/>
      <c r="D240" s="471"/>
      <c r="E240" s="482"/>
      <c r="F240" s="11"/>
      <c r="G240" s="483"/>
    </row>
    <row r="241" spans="1:7" ht="27.75" customHeight="1" x14ac:dyDescent="0.25">
      <c r="A241" s="315">
        <v>6</v>
      </c>
      <c r="B241" s="547" t="s">
        <v>601</v>
      </c>
      <c r="C241" s="547"/>
      <c r="D241" s="548"/>
      <c r="E241" s="482"/>
      <c r="F241" s="11"/>
      <c r="G241" s="483"/>
    </row>
    <row r="242" spans="1:7" ht="25.5" customHeight="1" x14ac:dyDescent="0.25">
      <c r="A242" s="315">
        <v>7</v>
      </c>
      <c r="B242" s="479" t="s">
        <v>803</v>
      </c>
      <c r="C242" s="480"/>
      <c r="D242" s="481"/>
      <c r="E242" s="482"/>
      <c r="F242" s="11"/>
      <c r="G242" s="483"/>
    </row>
    <row r="243" spans="1:7" ht="20.25" customHeight="1" x14ac:dyDescent="0.25">
      <c r="A243" s="315">
        <v>8</v>
      </c>
      <c r="B243" s="479" t="s">
        <v>206</v>
      </c>
      <c r="C243" s="480"/>
      <c r="D243" s="481"/>
      <c r="E243" s="482"/>
      <c r="F243" s="11"/>
      <c r="G243" s="483"/>
    </row>
    <row r="244" spans="1:7" ht="27.75" customHeight="1" x14ac:dyDescent="0.25">
      <c r="A244" s="315">
        <v>9</v>
      </c>
      <c r="B244" s="479" t="s">
        <v>207</v>
      </c>
      <c r="C244" s="480"/>
      <c r="D244" s="481"/>
      <c r="E244" s="482"/>
      <c r="F244" s="11"/>
      <c r="G244" s="483"/>
    </row>
    <row r="245" spans="1:7" ht="20.25" customHeight="1" x14ac:dyDescent="0.25">
      <c r="A245" s="315">
        <v>10</v>
      </c>
      <c r="B245" s="479" t="s">
        <v>387</v>
      </c>
      <c r="C245" s="480"/>
      <c r="D245" s="481"/>
      <c r="E245" s="482"/>
      <c r="F245" s="11"/>
      <c r="G245" s="483"/>
    </row>
    <row r="246" spans="1:7" ht="20.25" customHeight="1" x14ac:dyDescent="0.25">
      <c r="A246" s="315">
        <v>11</v>
      </c>
      <c r="B246" s="470" t="s">
        <v>64</v>
      </c>
      <c r="C246" s="470"/>
      <c r="D246" s="471"/>
      <c r="E246" s="482"/>
      <c r="F246" s="11"/>
      <c r="G246" s="483"/>
    </row>
    <row r="247" spans="1:7" ht="20.25" customHeight="1" x14ac:dyDescent="0.25">
      <c r="A247" s="315">
        <v>12</v>
      </c>
      <c r="B247" s="470" t="s">
        <v>312</v>
      </c>
      <c r="C247" s="470"/>
      <c r="D247" s="471"/>
      <c r="E247" s="482"/>
      <c r="F247" s="11"/>
      <c r="G247" s="483"/>
    </row>
    <row r="248" spans="1:7" ht="20.25" customHeight="1" x14ac:dyDescent="0.25">
      <c r="A248" s="315">
        <v>13</v>
      </c>
      <c r="B248" s="470" t="s">
        <v>569</v>
      </c>
      <c r="C248" s="470"/>
      <c r="D248" s="471"/>
      <c r="E248" s="482"/>
      <c r="F248" s="11"/>
      <c r="G248" s="483"/>
    </row>
    <row r="249" spans="1:7" ht="23.25" customHeight="1" thickBot="1" x14ac:dyDescent="0.3">
      <c r="A249" s="315">
        <v>14</v>
      </c>
      <c r="B249" s="449" t="s">
        <v>294</v>
      </c>
      <c r="C249" s="450"/>
      <c r="D249" s="451"/>
      <c r="E249" s="482"/>
      <c r="F249" s="11"/>
      <c r="G249" s="483"/>
    </row>
    <row r="250" spans="1:7" ht="20.25" customHeight="1" x14ac:dyDescent="0.25">
      <c r="A250" s="314" t="s">
        <v>586</v>
      </c>
      <c r="B250" s="10" t="s">
        <v>587</v>
      </c>
      <c r="C250" s="10" t="s">
        <v>570</v>
      </c>
      <c r="D250" s="120">
        <v>30</v>
      </c>
      <c r="E250" s="472" t="s">
        <v>570</v>
      </c>
      <c r="F250" s="473"/>
      <c r="G250" s="474"/>
    </row>
    <row r="251" spans="1:7" ht="20.25" customHeight="1" x14ac:dyDescent="0.25">
      <c r="A251" s="315">
        <v>1</v>
      </c>
      <c r="B251" s="470" t="s">
        <v>311</v>
      </c>
      <c r="C251" s="470"/>
      <c r="D251" s="471"/>
      <c r="E251" s="496" t="s">
        <v>167</v>
      </c>
      <c r="F251" s="11" t="s">
        <v>168</v>
      </c>
      <c r="G251" s="499" t="s">
        <v>169</v>
      </c>
    </row>
    <row r="252" spans="1:7" ht="20.25" customHeight="1" x14ac:dyDescent="0.25">
      <c r="A252" s="315">
        <v>2</v>
      </c>
      <c r="B252" s="470" t="s">
        <v>623</v>
      </c>
      <c r="C252" s="470"/>
      <c r="D252" s="471"/>
      <c r="E252" s="497"/>
      <c r="F252" s="11"/>
      <c r="G252" s="500"/>
    </row>
    <row r="253" spans="1:7" ht="20.25" customHeight="1" x14ac:dyDescent="0.25">
      <c r="A253" s="315">
        <v>3</v>
      </c>
      <c r="B253" s="489" t="s">
        <v>204</v>
      </c>
      <c r="C253" s="489"/>
      <c r="D253" s="490"/>
      <c r="E253" s="497"/>
      <c r="F253" s="11"/>
      <c r="G253" s="500"/>
    </row>
    <row r="254" spans="1:7" ht="20.25" customHeight="1" x14ac:dyDescent="0.25">
      <c r="A254" s="315">
        <v>4</v>
      </c>
      <c r="B254" s="489" t="s">
        <v>602</v>
      </c>
      <c r="C254" s="489"/>
      <c r="D254" s="490"/>
      <c r="E254" s="497"/>
      <c r="F254" s="11"/>
      <c r="G254" s="500"/>
    </row>
    <row r="255" spans="1:7" ht="21" customHeight="1" x14ac:dyDescent="0.25">
      <c r="A255" s="315">
        <v>5</v>
      </c>
      <c r="B255" s="470" t="s">
        <v>335</v>
      </c>
      <c r="C255" s="470"/>
      <c r="D255" s="471"/>
      <c r="E255" s="497"/>
      <c r="F255" s="11"/>
      <c r="G255" s="500"/>
    </row>
    <row r="256" spans="1:7" ht="21" customHeight="1" x14ac:dyDescent="0.25">
      <c r="A256" s="315">
        <v>6</v>
      </c>
      <c r="B256" s="470" t="s">
        <v>208</v>
      </c>
      <c r="C256" s="470"/>
      <c r="D256" s="471"/>
      <c r="E256" s="497"/>
      <c r="F256" s="11"/>
      <c r="G256" s="500"/>
    </row>
    <row r="257" spans="1:7" ht="28.5" customHeight="1" x14ac:dyDescent="0.25">
      <c r="A257" s="315">
        <v>7</v>
      </c>
      <c r="B257" s="470" t="s">
        <v>626</v>
      </c>
      <c r="C257" s="470"/>
      <c r="D257" s="471"/>
      <c r="E257" s="497"/>
      <c r="F257" s="11"/>
      <c r="G257" s="500"/>
    </row>
    <row r="258" spans="1:7" ht="22.5" customHeight="1" x14ac:dyDescent="0.25">
      <c r="A258" s="315">
        <v>8</v>
      </c>
      <c r="B258" s="470" t="s">
        <v>588</v>
      </c>
      <c r="C258" s="470"/>
      <c r="D258" s="471"/>
      <c r="E258" s="497"/>
      <c r="F258" s="11"/>
      <c r="G258" s="500"/>
    </row>
    <row r="259" spans="1:7" ht="24" customHeight="1" x14ac:dyDescent="0.25">
      <c r="A259" s="315">
        <v>9</v>
      </c>
      <c r="B259" s="552" t="s">
        <v>605</v>
      </c>
      <c r="C259" s="552"/>
      <c r="D259" s="553"/>
      <c r="E259" s="497"/>
      <c r="F259" s="11"/>
      <c r="G259" s="500"/>
    </row>
    <row r="260" spans="1:7" ht="20.25" customHeight="1" x14ac:dyDescent="0.25">
      <c r="A260" s="315">
        <v>10</v>
      </c>
      <c r="B260" s="489" t="s">
        <v>802</v>
      </c>
      <c r="C260" s="489"/>
      <c r="D260" s="490"/>
      <c r="E260" s="497"/>
      <c r="F260" s="11"/>
      <c r="G260" s="500"/>
    </row>
    <row r="261" spans="1:7" ht="27.75" customHeight="1" x14ac:dyDescent="0.25">
      <c r="A261" s="315">
        <v>11</v>
      </c>
      <c r="B261" s="470" t="s">
        <v>811</v>
      </c>
      <c r="C261" s="470"/>
      <c r="D261" s="471"/>
      <c r="E261" s="497"/>
      <c r="F261" s="11"/>
      <c r="G261" s="500"/>
    </row>
    <row r="262" spans="1:7" ht="25.5" customHeight="1" x14ac:dyDescent="0.25">
      <c r="A262" s="315">
        <v>12</v>
      </c>
      <c r="B262" s="479" t="s">
        <v>803</v>
      </c>
      <c r="C262" s="480"/>
      <c r="D262" s="481"/>
      <c r="E262" s="497"/>
      <c r="F262" s="11"/>
      <c r="G262" s="500"/>
    </row>
    <row r="263" spans="1:7" ht="20.25" customHeight="1" x14ac:dyDescent="0.25">
      <c r="A263" s="315">
        <v>13</v>
      </c>
      <c r="B263" s="470" t="s">
        <v>206</v>
      </c>
      <c r="C263" s="470"/>
      <c r="D263" s="471"/>
      <c r="E263" s="497"/>
      <c r="F263" s="11"/>
      <c r="G263" s="500"/>
    </row>
    <row r="264" spans="1:7" ht="20.25" customHeight="1" x14ac:dyDescent="0.25">
      <c r="A264" s="315">
        <v>14</v>
      </c>
      <c r="B264" s="470" t="s">
        <v>207</v>
      </c>
      <c r="C264" s="470"/>
      <c r="D264" s="471"/>
      <c r="E264" s="497"/>
      <c r="F264" s="11"/>
      <c r="G264" s="500"/>
    </row>
    <row r="265" spans="1:7" ht="18.75" customHeight="1" x14ac:dyDescent="0.25">
      <c r="A265" s="315">
        <v>15</v>
      </c>
      <c r="B265" s="470" t="s">
        <v>387</v>
      </c>
      <c r="C265" s="470"/>
      <c r="D265" s="471"/>
      <c r="E265" s="497"/>
      <c r="F265" s="11"/>
      <c r="G265" s="500"/>
    </row>
    <row r="266" spans="1:7" ht="20.25" customHeight="1" x14ac:dyDescent="0.25">
      <c r="A266" s="315">
        <v>16</v>
      </c>
      <c r="B266" s="470" t="s">
        <v>64</v>
      </c>
      <c r="C266" s="470"/>
      <c r="D266" s="471"/>
      <c r="E266" s="497"/>
      <c r="F266" s="11"/>
      <c r="G266" s="500"/>
    </row>
    <row r="267" spans="1:7" ht="20.25" customHeight="1" x14ac:dyDescent="0.25">
      <c r="A267" s="315">
        <v>17</v>
      </c>
      <c r="B267" s="470" t="s">
        <v>319</v>
      </c>
      <c r="C267" s="470"/>
      <c r="D267" s="471"/>
      <c r="E267" s="497"/>
      <c r="F267" s="11"/>
      <c r="G267" s="500"/>
    </row>
    <row r="268" spans="1:7" ht="20.25" customHeight="1" x14ac:dyDescent="0.25">
      <c r="A268" s="315">
        <v>18</v>
      </c>
      <c r="B268" s="470" t="s">
        <v>372</v>
      </c>
      <c r="C268" s="470"/>
      <c r="D268" s="471"/>
      <c r="E268" s="497"/>
      <c r="F268" s="11"/>
      <c r="G268" s="500"/>
    </row>
    <row r="269" spans="1:7" ht="20.25" customHeight="1" thickBot="1" x14ac:dyDescent="0.3">
      <c r="A269" s="315">
        <v>19</v>
      </c>
      <c r="B269" s="449" t="s">
        <v>621</v>
      </c>
      <c r="C269" s="450"/>
      <c r="D269" s="451"/>
      <c r="E269" s="498"/>
      <c r="F269" s="12"/>
      <c r="G269" s="501"/>
    </row>
    <row r="270" spans="1:7" ht="35.25" customHeight="1" x14ac:dyDescent="0.25">
      <c r="A270" s="322" t="s">
        <v>67</v>
      </c>
      <c r="B270" s="558" t="s">
        <v>68</v>
      </c>
      <c r="C270" s="558"/>
      <c r="D270" s="127">
        <f>+D271</f>
        <v>30</v>
      </c>
      <c r="E270" s="559"/>
      <c r="F270" s="560"/>
      <c r="G270" s="561"/>
    </row>
    <row r="271" spans="1:7" ht="20.25" customHeight="1" x14ac:dyDescent="0.25">
      <c r="A271" s="323" t="s">
        <v>69</v>
      </c>
      <c r="B271" s="17" t="s">
        <v>70</v>
      </c>
      <c r="C271" s="17" t="s">
        <v>71</v>
      </c>
      <c r="D271" s="128">
        <v>30</v>
      </c>
      <c r="E271" s="559"/>
      <c r="F271" s="560"/>
      <c r="G271" s="561"/>
    </row>
    <row r="272" spans="1:7" ht="20.25" customHeight="1" x14ac:dyDescent="0.25">
      <c r="A272" s="315">
        <v>1</v>
      </c>
      <c r="B272" s="489" t="s">
        <v>331</v>
      </c>
      <c r="C272" s="489"/>
      <c r="D272" s="490"/>
      <c r="E272" s="559"/>
      <c r="F272" s="560"/>
      <c r="G272" s="561"/>
    </row>
    <row r="273" spans="1:7" ht="20.25" customHeight="1" x14ac:dyDescent="0.25">
      <c r="A273" s="315">
        <v>2</v>
      </c>
      <c r="B273" s="489" t="s">
        <v>327</v>
      </c>
      <c r="C273" s="489"/>
      <c r="D273" s="490"/>
      <c r="E273" s="559"/>
      <c r="F273" s="560"/>
      <c r="G273" s="561"/>
    </row>
    <row r="274" spans="1:7" ht="20.25" customHeight="1" x14ac:dyDescent="0.25">
      <c r="A274" s="315">
        <v>3</v>
      </c>
      <c r="B274" s="489" t="s">
        <v>332</v>
      </c>
      <c r="C274" s="489"/>
      <c r="D274" s="490"/>
      <c r="E274" s="559"/>
      <c r="F274" s="560"/>
      <c r="G274" s="561"/>
    </row>
    <row r="275" spans="1:7" ht="20.25" customHeight="1" x14ac:dyDescent="0.25">
      <c r="A275" s="315">
        <v>4</v>
      </c>
      <c r="B275" s="489" t="s">
        <v>72</v>
      </c>
      <c r="C275" s="489"/>
      <c r="D275" s="490"/>
      <c r="E275" s="559"/>
      <c r="F275" s="560"/>
      <c r="G275" s="561"/>
    </row>
    <row r="276" spans="1:7" ht="22.5" customHeight="1" x14ac:dyDescent="0.25">
      <c r="A276" s="315">
        <v>5</v>
      </c>
      <c r="B276" s="489" t="s">
        <v>73</v>
      </c>
      <c r="C276" s="489"/>
      <c r="D276" s="490"/>
      <c r="E276" s="559"/>
      <c r="F276" s="560"/>
      <c r="G276" s="561"/>
    </row>
    <row r="277" spans="1:7" ht="20.25" customHeight="1" x14ac:dyDescent="0.25">
      <c r="A277" s="315">
        <v>6</v>
      </c>
      <c r="B277" s="489" t="s">
        <v>329</v>
      </c>
      <c r="C277" s="489"/>
      <c r="D277" s="490"/>
      <c r="E277" s="559"/>
      <c r="F277" s="560"/>
      <c r="G277" s="561"/>
    </row>
    <row r="278" spans="1:7" ht="27" customHeight="1" x14ac:dyDescent="0.25">
      <c r="A278" s="315">
        <v>7</v>
      </c>
      <c r="B278" s="489" t="s">
        <v>333</v>
      </c>
      <c r="C278" s="489"/>
      <c r="D278" s="490"/>
      <c r="E278" s="559"/>
      <c r="F278" s="560"/>
      <c r="G278" s="561"/>
    </row>
    <row r="279" spans="1:7" ht="20.25" customHeight="1" x14ac:dyDescent="0.25">
      <c r="A279" s="315">
        <v>8</v>
      </c>
      <c r="B279" s="489" t="s">
        <v>74</v>
      </c>
      <c r="C279" s="489"/>
      <c r="D279" s="490"/>
      <c r="E279" s="559"/>
      <c r="F279" s="560"/>
      <c r="G279" s="561"/>
    </row>
    <row r="280" spans="1:7" ht="20.25" customHeight="1" thickBot="1" x14ac:dyDescent="0.3">
      <c r="A280" s="315">
        <v>9</v>
      </c>
      <c r="B280" s="489" t="s">
        <v>75</v>
      </c>
      <c r="C280" s="489"/>
      <c r="D280" s="490"/>
      <c r="E280" s="559"/>
      <c r="F280" s="560"/>
      <c r="G280" s="561"/>
    </row>
    <row r="281" spans="1:7" ht="20.25" customHeight="1" x14ac:dyDescent="0.25">
      <c r="A281" s="324" t="s">
        <v>76</v>
      </c>
      <c r="B281" s="554" t="s">
        <v>77</v>
      </c>
      <c r="C281" s="554"/>
      <c r="D281" s="129">
        <f>+D282+D342</f>
        <v>125</v>
      </c>
      <c r="E281" s="555" t="s">
        <v>77</v>
      </c>
      <c r="F281" s="556"/>
      <c r="G281" s="557"/>
    </row>
    <row r="282" spans="1:7" ht="20.25" customHeight="1" thickBot="1" x14ac:dyDescent="0.3">
      <c r="A282" s="309" t="s">
        <v>78</v>
      </c>
      <c r="B282" s="541" t="s">
        <v>79</v>
      </c>
      <c r="C282" s="541"/>
      <c r="D282" s="126">
        <f>+D283+D302+D322</f>
        <v>110</v>
      </c>
      <c r="E282" s="542" t="s">
        <v>79</v>
      </c>
      <c r="F282" s="543"/>
      <c r="G282" s="544"/>
    </row>
    <row r="283" spans="1:7" ht="20.25" customHeight="1" x14ac:dyDescent="0.25">
      <c r="A283" s="314" t="s">
        <v>80</v>
      </c>
      <c r="B283" s="10" t="s">
        <v>81</v>
      </c>
      <c r="C283" s="10" t="s">
        <v>209</v>
      </c>
      <c r="D283" s="120">
        <v>68</v>
      </c>
      <c r="E283" s="472" t="s">
        <v>209</v>
      </c>
      <c r="F283" s="473"/>
      <c r="G283" s="474"/>
    </row>
    <row r="284" spans="1:7" ht="20.25" customHeight="1" x14ac:dyDescent="0.25">
      <c r="A284" s="325">
        <v>1</v>
      </c>
      <c r="B284" s="470" t="s">
        <v>320</v>
      </c>
      <c r="C284" s="470"/>
      <c r="D284" s="471"/>
      <c r="E284" s="475" t="s">
        <v>167</v>
      </c>
      <c r="F284" s="11" t="s">
        <v>168</v>
      </c>
      <c r="G284" s="477" t="s">
        <v>169</v>
      </c>
    </row>
    <row r="285" spans="1:7" ht="20.25" customHeight="1" x14ac:dyDescent="0.25">
      <c r="A285" s="325">
        <v>2</v>
      </c>
      <c r="B285" s="470" t="s">
        <v>210</v>
      </c>
      <c r="C285" s="470"/>
      <c r="D285" s="471"/>
      <c r="E285" s="476"/>
      <c r="F285" s="11"/>
      <c r="G285" s="478"/>
    </row>
    <row r="286" spans="1:7" ht="24.75" customHeight="1" x14ac:dyDescent="0.25">
      <c r="A286" s="325">
        <v>3</v>
      </c>
      <c r="B286" s="470" t="s">
        <v>603</v>
      </c>
      <c r="C286" s="470"/>
      <c r="D286" s="471"/>
      <c r="E286" s="476"/>
      <c r="F286" s="11"/>
      <c r="G286" s="478"/>
    </row>
    <row r="287" spans="1:7" ht="20.25" customHeight="1" x14ac:dyDescent="0.25">
      <c r="A287" s="325">
        <v>4</v>
      </c>
      <c r="B287" s="470" t="s">
        <v>62</v>
      </c>
      <c r="C287" s="470"/>
      <c r="D287" s="471"/>
      <c r="E287" s="476"/>
      <c r="F287" s="11"/>
      <c r="G287" s="478"/>
    </row>
    <row r="288" spans="1:7" ht="30" customHeight="1" x14ac:dyDescent="0.25">
      <c r="A288" s="325">
        <v>5</v>
      </c>
      <c r="B288" s="470" t="s">
        <v>215</v>
      </c>
      <c r="C288" s="470"/>
      <c r="D288" s="471"/>
      <c r="E288" s="476"/>
      <c r="F288" s="11"/>
      <c r="G288" s="478"/>
    </row>
    <row r="289" spans="1:7" ht="20.25" customHeight="1" x14ac:dyDescent="0.25">
      <c r="A289" s="325">
        <v>6</v>
      </c>
      <c r="B289" s="470" t="s">
        <v>373</v>
      </c>
      <c r="C289" s="470"/>
      <c r="D289" s="471"/>
      <c r="E289" s="476"/>
      <c r="F289" s="11"/>
      <c r="G289" s="478"/>
    </row>
    <row r="290" spans="1:7" ht="39.75" customHeight="1" x14ac:dyDescent="0.25">
      <c r="A290" s="325">
        <v>7</v>
      </c>
      <c r="B290" s="562" t="s">
        <v>818</v>
      </c>
      <c r="C290" s="563"/>
      <c r="D290" s="564"/>
      <c r="E290" s="476"/>
      <c r="F290" s="11"/>
      <c r="G290" s="478"/>
    </row>
    <row r="291" spans="1:7" ht="24.75" customHeight="1" x14ac:dyDescent="0.25">
      <c r="A291" s="325">
        <v>8</v>
      </c>
      <c r="B291" s="470" t="s">
        <v>604</v>
      </c>
      <c r="C291" s="470"/>
      <c r="D291" s="471"/>
      <c r="E291" s="476"/>
      <c r="F291" s="11"/>
      <c r="G291" s="478"/>
    </row>
    <row r="292" spans="1:7" ht="20.25" customHeight="1" x14ac:dyDescent="0.25">
      <c r="A292" s="325">
        <v>9</v>
      </c>
      <c r="B292" s="470" t="s">
        <v>628</v>
      </c>
      <c r="C292" s="470"/>
      <c r="D292" s="471"/>
      <c r="E292" s="476"/>
      <c r="F292" s="11"/>
      <c r="G292" s="478"/>
    </row>
    <row r="293" spans="1:7" ht="20.25" customHeight="1" x14ac:dyDescent="0.25">
      <c r="A293" s="325">
        <v>10</v>
      </c>
      <c r="B293" s="470" t="s">
        <v>63</v>
      </c>
      <c r="C293" s="470"/>
      <c r="D293" s="471"/>
      <c r="E293" s="476"/>
      <c r="F293" s="11"/>
      <c r="G293" s="478"/>
    </row>
    <row r="294" spans="1:7" ht="20.25" customHeight="1" x14ac:dyDescent="0.25">
      <c r="A294" s="325">
        <v>11</v>
      </c>
      <c r="B294" s="470" t="s">
        <v>390</v>
      </c>
      <c r="C294" s="470"/>
      <c r="D294" s="471"/>
      <c r="E294" s="476"/>
      <c r="F294" s="11"/>
      <c r="G294" s="478"/>
    </row>
    <row r="295" spans="1:7" ht="20.25" customHeight="1" x14ac:dyDescent="0.25">
      <c r="A295" s="325">
        <v>12</v>
      </c>
      <c r="B295" s="470" t="s">
        <v>321</v>
      </c>
      <c r="C295" s="470"/>
      <c r="D295" s="471"/>
      <c r="E295" s="476"/>
      <c r="F295" s="11"/>
      <c r="G295" s="478"/>
    </row>
    <row r="296" spans="1:7" ht="20.25" customHeight="1" x14ac:dyDescent="0.25">
      <c r="A296" s="325">
        <v>13</v>
      </c>
      <c r="B296" s="470" t="s">
        <v>629</v>
      </c>
      <c r="C296" s="470"/>
      <c r="D296" s="471"/>
      <c r="E296" s="476"/>
      <c r="F296" s="11"/>
      <c r="G296" s="478"/>
    </row>
    <row r="297" spans="1:7" ht="24" customHeight="1" x14ac:dyDescent="0.25">
      <c r="A297" s="325">
        <v>14</v>
      </c>
      <c r="B297" s="470" t="s">
        <v>64</v>
      </c>
      <c r="C297" s="470"/>
      <c r="D297" s="471"/>
      <c r="E297" s="476"/>
      <c r="F297" s="11"/>
      <c r="G297" s="478"/>
    </row>
    <row r="298" spans="1:7" ht="21" customHeight="1" x14ac:dyDescent="0.25">
      <c r="A298" s="325">
        <v>15</v>
      </c>
      <c r="B298" s="470" t="s">
        <v>319</v>
      </c>
      <c r="C298" s="470"/>
      <c r="D298" s="471"/>
      <c r="E298" s="476"/>
      <c r="F298" s="11"/>
      <c r="G298" s="478"/>
    </row>
    <row r="299" spans="1:7" ht="18" customHeight="1" x14ac:dyDescent="0.25">
      <c r="A299" s="325">
        <v>16</v>
      </c>
      <c r="B299" s="470" t="s">
        <v>90</v>
      </c>
      <c r="C299" s="470"/>
      <c r="D299" s="471"/>
      <c r="E299" s="476"/>
      <c r="F299" s="11"/>
      <c r="G299" s="478"/>
    </row>
    <row r="300" spans="1:7" ht="20.25" customHeight="1" x14ac:dyDescent="0.25">
      <c r="A300" s="325">
        <v>17</v>
      </c>
      <c r="B300" s="470" t="s">
        <v>82</v>
      </c>
      <c r="C300" s="470"/>
      <c r="D300" s="471"/>
      <c r="E300" s="476"/>
      <c r="F300" s="11"/>
      <c r="G300" s="478"/>
    </row>
    <row r="301" spans="1:7" ht="20.25" customHeight="1" thickBot="1" x14ac:dyDescent="0.3">
      <c r="A301" s="325">
        <v>18</v>
      </c>
      <c r="B301" s="449" t="s">
        <v>621</v>
      </c>
      <c r="C301" s="450"/>
      <c r="D301" s="451"/>
      <c r="E301" s="476"/>
      <c r="F301" s="15"/>
      <c r="G301" s="478"/>
    </row>
    <row r="302" spans="1:7" ht="20.25" customHeight="1" x14ac:dyDescent="0.25">
      <c r="A302" s="314" t="s">
        <v>83</v>
      </c>
      <c r="B302" s="10" t="s">
        <v>84</v>
      </c>
      <c r="C302" s="10" t="s">
        <v>212</v>
      </c>
      <c r="D302" s="120">
        <v>10</v>
      </c>
      <c r="E302" s="472" t="s">
        <v>212</v>
      </c>
      <c r="F302" s="473"/>
      <c r="G302" s="474"/>
    </row>
    <row r="303" spans="1:7" ht="20.25" customHeight="1" x14ac:dyDescent="0.25">
      <c r="A303" s="325">
        <v>1</v>
      </c>
      <c r="B303" s="470" t="s">
        <v>320</v>
      </c>
      <c r="C303" s="470"/>
      <c r="D303" s="471"/>
      <c r="E303" s="475" t="s">
        <v>167</v>
      </c>
      <c r="F303" s="11" t="s">
        <v>168</v>
      </c>
      <c r="G303" s="477" t="s">
        <v>169</v>
      </c>
    </row>
    <row r="304" spans="1:7" ht="19.5" customHeight="1" x14ac:dyDescent="0.25">
      <c r="A304" s="325">
        <v>2</v>
      </c>
      <c r="B304" s="470" t="s">
        <v>210</v>
      </c>
      <c r="C304" s="470"/>
      <c r="D304" s="471"/>
      <c r="E304" s="476"/>
      <c r="F304" s="11"/>
      <c r="G304" s="478"/>
    </row>
    <row r="305" spans="1:7" ht="20.25" customHeight="1" x14ac:dyDescent="0.25">
      <c r="A305" s="325">
        <v>3</v>
      </c>
      <c r="B305" s="470" t="s">
        <v>61</v>
      </c>
      <c r="C305" s="470"/>
      <c r="D305" s="471"/>
      <c r="E305" s="476"/>
      <c r="F305" s="11"/>
      <c r="G305" s="478"/>
    </row>
    <row r="306" spans="1:7" ht="20.25" customHeight="1" x14ac:dyDescent="0.25">
      <c r="A306" s="325">
        <v>4</v>
      </c>
      <c r="B306" s="470" t="s">
        <v>335</v>
      </c>
      <c r="C306" s="470"/>
      <c r="D306" s="471"/>
      <c r="E306" s="476"/>
      <c r="F306" s="11"/>
      <c r="G306" s="478"/>
    </row>
    <row r="307" spans="1:7" ht="20.25" customHeight="1" x14ac:dyDescent="0.25">
      <c r="A307" s="325">
        <v>5</v>
      </c>
      <c r="B307" s="470" t="s">
        <v>215</v>
      </c>
      <c r="C307" s="470"/>
      <c r="D307" s="471"/>
      <c r="E307" s="476"/>
      <c r="F307" s="11"/>
      <c r="G307" s="478"/>
    </row>
    <row r="308" spans="1:7" ht="20.25" customHeight="1" x14ac:dyDescent="0.25">
      <c r="A308" s="325">
        <v>6</v>
      </c>
      <c r="B308" s="470" t="s">
        <v>373</v>
      </c>
      <c r="C308" s="470"/>
      <c r="D308" s="471"/>
      <c r="E308" s="476"/>
      <c r="F308" s="11"/>
      <c r="G308" s="478"/>
    </row>
    <row r="309" spans="1:7" ht="20.25" customHeight="1" x14ac:dyDescent="0.25">
      <c r="A309" s="325">
        <v>7</v>
      </c>
      <c r="B309" s="470" t="s">
        <v>216</v>
      </c>
      <c r="C309" s="470"/>
      <c r="D309" s="471"/>
      <c r="E309" s="476"/>
      <c r="F309" s="11"/>
      <c r="G309" s="478"/>
    </row>
    <row r="310" spans="1:7" ht="37.5" customHeight="1" x14ac:dyDescent="0.25">
      <c r="A310" s="325">
        <v>8</v>
      </c>
      <c r="B310" s="565" t="s">
        <v>817</v>
      </c>
      <c r="C310" s="566"/>
      <c r="D310" s="567"/>
      <c r="E310" s="476"/>
      <c r="F310" s="11" t="s">
        <v>816</v>
      </c>
      <c r="G310" s="478"/>
    </row>
    <row r="311" spans="1:7" ht="29.25" customHeight="1" x14ac:dyDescent="0.25">
      <c r="A311" s="325">
        <v>9</v>
      </c>
      <c r="B311" s="470" t="s">
        <v>604</v>
      </c>
      <c r="C311" s="470"/>
      <c r="D311" s="471"/>
      <c r="E311" s="476"/>
      <c r="F311" s="11"/>
      <c r="G311" s="478"/>
    </row>
    <row r="312" spans="1:7" ht="21" customHeight="1" x14ac:dyDescent="0.25">
      <c r="A312" s="325">
        <v>10</v>
      </c>
      <c r="B312" s="470" t="s">
        <v>628</v>
      </c>
      <c r="C312" s="470"/>
      <c r="D312" s="471"/>
      <c r="E312" s="476"/>
      <c r="F312" s="11"/>
      <c r="G312" s="478"/>
    </row>
    <row r="313" spans="1:7" ht="30.75" customHeight="1" x14ac:dyDescent="0.25">
      <c r="A313" s="325">
        <v>11</v>
      </c>
      <c r="B313" s="470" t="s">
        <v>63</v>
      </c>
      <c r="C313" s="470"/>
      <c r="D313" s="471"/>
      <c r="E313" s="476"/>
      <c r="F313" s="11"/>
      <c r="G313" s="478"/>
    </row>
    <row r="314" spans="1:7" ht="20.25" customHeight="1" x14ac:dyDescent="0.25">
      <c r="A314" s="325">
        <v>12</v>
      </c>
      <c r="B314" s="470" t="s">
        <v>390</v>
      </c>
      <c r="C314" s="470"/>
      <c r="D314" s="471"/>
      <c r="E314" s="476"/>
      <c r="F314" s="11"/>
      <c r="G314" s="478"/>
    </row>
    <row r="315" spans="1:7" ht="20.25" customHeight="1" x14ac:dyDescent="0.25">
      <c r="A315" s="325">
        <v>13</v>
      </c>
      <c r="B315" s="470" t="s">
        <v>211</v>
      </c>
      <c r="C315" s="470"/>
      <c r="D315" s="471"/>
      <c r="E315" s="476"/>
      <c r="F315" s="11"/>
      <c r="G315" s="478"/>
    </row>
    <row r="316" spans="1:7" ht="24.75" customHeight="1" x14ac:dyDescent="0.25">
      <c r="A316" s="325">
        <v>14</v>
      </c>
      <c r="B316" s="470" t="s">
        <v>629</v>
      </c>
      <c r="C316" s="470"/>
      <c r="D316" s="471"/>
      <c r="E316" s="476"/>
      <c r="F316" s="11"/>
      <c r="G316" s="478"/>
    </row>
    <row r="317" spans="1:7" ht="20.25" customHeight="1" x14ac:dyDescent="0.25">
      <c r="A317" s="325">
        <v>15</v>
      </c>
      <c r="B317" s="470" t="s">
        <v>64</v>
      </c>
      <c r="C317" s="470"/>
      <c r="D317" s="471"/>
      <c r="E317" s="476"/>
      <c r="F317" s="11"/>
      <c r="G317" s="478"/>
    </row>
    <row r="318" spans="1:7" ht="29.25" customHeight="1" x14ac:dyDescent="0.25">
      <c r="A318" s="325">
        <v>16</v>
      </c>
      <c r="B318" s="470" t="s">
        <v>319</v>
      </c>
      <c r="C318" s="470"/>
      <c r="D318" s="471"/>
      <c r="E318" s="476"/>
      <c r="F318" s="11"/>
      <c r="G318" s="478"/>
    </row>
    <row r="319" spans="1:7" ht="20.25" customHeight="1" x14ac:dyDescent="0.25">
      <c r="A319" s="325">
        <v>17</v>
      </c>
      <c r="B319" s="470" t="s">
        <v>90</v>
      </c>
      <c r="C319" s="470"/>
      <c r="D319" s="471"/>
      <c r="E319" s="476"/>
      <c r="F319" s="11"/>
      <c r="G319" s="478"/>
    </row>
    <row r="320" spans="1:7" ht="20.25" customHeight="1" x14ac:dyDescent="0.25">
      <c r="A320" s="325">
        <v>18</v>
      </c>
      <c r="B320" s="470" t="s">
        <v>82</v>
      </c>
      <c r="C320" s="470"/>
      <c r="D320" s="471"/>
      <c r="E320" s="476"/>
      <c r="F320" s="11"/>
      <c r="G320" s="478"/>
    </row>
    <row r="321" spans="1:7" ht="20.25" customHeight="1" thickBot="1" x14ac:dyDescent="0.3">
      <c r="A321" s="325">
        <v>19</v>
      </c>
      <c r="B321" s="449" t="s">
        <v>621</v>
      </c>
      <c r="C321" s="450"/>
      <c r="D321" s="451"/>
      <c r="E321" s="476"/>
      <c r="F321" s="15"/>
      <c r="G321" s="478"/>
    </row>
    <row r="322" spans="1:7" ht="20.25" customHeight="1" x14ac:dyDescent="0.25">
      <c r="A322" s="314" t="s">
        <v>324</v>
      </c>
      <c r="B322" s="10" t="s">
        <v>325</v>
      </c>
      <c r="C322" s="10" t="s">
        <v>323</v>
      </c>
      <c r="D322" s="120">
        <v>32</v>
      </c>
      <c r="E322" s="472" t="s">
        <v>323</v>
      </c>
      <c r="F322" s="473"/>
      <c r="G322" s="474"/>
    </row>
    <row r="323" spans="1:7" ht="18" customHeight="1" x14ac:dyDescent="0.25">
      <c r="A323" s="325">
        <v>1</v>
      </c>
      <c r="B323" s="470" t="s">
        <v>322</v>
      </c>
      <c r="C323" s="470"/>
      <c r="D323" s="471"/>
      <c r="E323" s="475" t="s">
        <v>167</v>
      </c>
      <c r="F323" s="11" t="s">
        <v>168</v>
      </c>
      <c r="G323" s="477" t="s">
        <v>169</v>
      </c>
    </row>
    <row r="324" spans="1:7" ht="20.25" customHeight="1" x14ac:dyDescent="0.25">
      <c r="A324" s="325">
        <v>2</v>
      </c>
      <c r="B324" s="470" t="s">
        <v>213</v>
      </c>
      <c r="C324" s="470"/>
      <c r="D324" s="471"/>
      <c r="E324" s="476"/>
      <c r="F324" s="11"/>
      <c r="G324" s="478"/>
    </row>
    <row r="325" spans="1:7" ht="20.25" customHeight="1" x14ac:dyDescent="0.25">
      <c r="A325" s="325">
        <v>3</v>
      </c>
      <c r="B325" s="470" t="s">
        <v>214</v>
      </c>
      <c r="C325" s="470"/>
      <c r="D325" s="471"/>
      <c r="E325" s="476"/>
      <c r="F325" s="11"/>
      <c r="G325" s="478"/>
    </row>
    <row r="326" spans="1:7" ht="20.25" customHeight="1" x14ac:dyDescent="0.25">
      <c r="A326" s="325">
        <v>4</v>
      </c>
      <c r="B326" s="470" t="s">
        <v>62</v>
      </c>
      <c r="C326" s="470"/>
      <c r="D326" s="471"/>
      <c r="E326" s="476"/>
      <c r="F326" s="11"/>
      <c r="G326" s="478"/>
    </row>
    <row r="327" spans="1:7" ht="20.25" customHeight="1" x14ac:dyDescent="0.25">
      <c r="A327" s="325">
        <v>5</v>
      </c>
      <c r="B327" s="470" t="s">
        <v>215</v>
      </c>
      <c r="C327" s="470"/>
      <c r="D327" s="471"/>
      <c r="E327" s="476"/>
      <c r="F327" s="11"/>
      <c r="G327" s="478"/>
    </row>
    <row r="328" spans="1:7" ht="20.25" customHeight="1" x14ac:dyDescent="0.25">
      <c r="A328" s="325">
        <v>6</v>
      </c>
      <c r="B328" s="470" t="s">
        <v>589</v>
      </c>
      <c r="C328" s="470"/>
      <c r="D328" s="471"/>
      <c r="E328" s="476"/>
      <c r="F328" s="11"/>
      <c r="G328" s="478"/>
    </row>
    <row r="329" spans="1:7" ht="16.5" customHeight="1" x14ac:dyDescent="0.25">
      <c r="A329" s="325">
        <v>7</v>
      </c>
      <c r="B329" s="470" t="s">
        <v>216</v>
      </c>
      <c r="C329" s="470"/>
      <c r="D329" s="471"/>
      <c r="E329" s="476"/>
      <c r="F329" s="11"/>
      <c r="G329" s="478"/>
    </row>
    <row r="330" spans="1:7" ht="37.5" customHeight="1" x14ac:dyDescent="0.25">
      <c r="A330" s="325">
        <v>8</v>
      </c>
      <c r="B330" s="470" t="s">
        <v>812</v>
      </c>
      <c r="C330" s="470"/>
      <c r="D330" s="471"/>
      <c r="E330" s="476"/>
      <c r="F330" s="11"/>
      <c r="G330" s="478"/>
    </row>
    <row r="331" spans="1:7" ht="20.25" customHeight="1" x14ac:dyDescent="0.25">
      <c r="A331" s="325">
        <v>9</v>
      </c>
      <c r="B331" s="470" t="s">
        <v>606</v>
      </c>
      <c r="C331" s="470"/>
      <c r="D331" s="471"/>
      <c r="E331" s="476"/>
      <c r="F331" s="11"/>
      <c r="G331" s="478"/>
    </row>
    <row r="332" spans="1:7" ht="20.25" customHeight="1" x14ac:dyDescent="0.25">
      <c r="A332" s="325">
        <v>10</v>
      </c>
      <c r="B332" s="470" t="s">
        <v>628</v>
      </c>
      <c r="C332" s="470"/>
      <c r="D332" s="471"/>
      <c r="E332" s="476"/>
      <c r="F332" s="11"/>
      <c r="G332" s="478"/>
    </row>
    <row r="333" spans="1:7" ht="20.25" customHeight="1" x14ac:dyDescent="0.25">
      <c r="A333" s="325">
        <v>11</v>
      </c>
      <c r="B333" s="470" t="s">
        <v>217</v>
      </c>
      <c r="C333" s="470"/>
      <c r="D333" s="471"/>
      <c r="E333" s="476"/>
      <c r="F333" s="11"/>
      <c r="G333" s="478"/>
    </row>
    <row r="334" spans="1:7" ht="20.25" customHeight="1" x14ac:dyDescent="0.25">
      <c r="A334" s="325">
        <v>12</v>
      </c>
      <c r="B334" s="470" t="s">
        <v>390</v>
      </c>
      <c r="C334" s="470"/>
      <c r="D334" s="471"/>
      <c r="E334" s="476"/>
      <c r="F334" s="11"/>
      <c r="G334" s="478"/>
    </row>
    <row r="335" spans="1:7" s="14" customFormat="1" ht="20.25" customHeight="1" x14ac:dyDescent="0.25">
      <c r="A335" s="325">
        <v>13</v>
      </c>
      <c r="B335" s="470" t="s">
        <v>321</v>
      </c>
      <c r="C335" s="470"/>
      <c r="D335" s="471"/>
      <c r="E335" s="476"/>
      <c r="F335" s="11"/>
      <c r="G335" s="478"/>
    </row>
    <row r="336" spans="1:7" ht="20.25" customHeight="1" x14ac:dyDescent="0.25">
      <c r="A336" s="325">
        <v>14</v>
      </c>
      <c r="B336" s="470" t="s">
        <v>629</v>
      </c>
      <c r="C336" s="470"/>
      <c r="D336" s="471"/>
      <c r="E336" s="476"/>
      <c r="F336" s="11"/>
      <c r="G336" s="478"/>
    </row>
    <row r="337" spans="1:7" ht="21" customHeight="1" x14ac:dyDescent="0.25">
      <c r="A337" s="325">
        <v>15</v>
      </c>
      <c r="B337" s="470" t="s">
        <v>64</v>
      </c>
      <c r="C337" s="470"/>
      <c r="D337" s="471"/>
      <c r="E337" s="476"/>
      <c r="F337" s="11"/>
      <c r="G337" s="478"/>
    </row>
    <row r="338" spans="1:7" ht="21" customHeight="1" x14ac:dyDescent="0.25">
      <c r="A338" s="325">
        <v>16</v>
      </c>
      <c r="B338" s="470" t="s">
        <v>312</v>
      </c>
      <c r="C338" s="470"/>
      <c r="D338" s="471"/>
      <c r="E338" s="476"/>
      <c r="F338" s="11"/>
      <c r="G338" s="478"/>
    </row>
    <row r="339" spans="1:7" ht="20.25" customHeight="1" x14ac:dyDescent="0.25">
      <c r="A339" s="325">
        <v>17</v>
      </c>
      <c r="B339" s="470" t="s">
        <v>90</v>
      </c>
      <c r="C339" s="470"/>
      <c r="D339" s="471"/>
      <c r="E339" s="476"/>
      <c r="F339" s="11"/>
      <c r="G339" s="478"/>
    </row>
    <row r="340" spans="1:7" ht="20.25" customHeight="1" x14ac:dyDescent="0.25">
      <c r="A340" s="325">
        <v>18</v>
      </c>
      <c r="B340" s="470" t="s">
        <v>82</v>
      </c>
      <c r="C340" s="470"/>
      <c r="D340" s="471"/>
      <c r="E340" s="476"/>
      <c r="F340" s="11"/>
      <c r="G340" s="478"/>
    </row>
    <row r="341" spans="1:7" ht="20.25" customHeight="1" thickBot="1" x14ac:dyDescent="0.3">
      <c r="A341" s="325">
        <v>19</v>
      </c>
      <c r="B341" s="449" t="s">
        <v>621</v>
      </c>
      <c r="C341" s="450"/>
      <c r="D341" s="451"/>
      <c r="E341" s="476"/>
      <c r="F341" s="15"/>
      <c r="G341" s="478"/>
    </row>
    <row r="342" spans="1:7" ht="20.25" customHeight="1" x14ac:dyDescent="0.25">
      <c r="A342" s="322" t="s">
        <v>85</v>
      </c>
      <c r="B342" s="558" t="s">
        <v>86</v>
      </c>
      <c r="C342" s="558"/>
      <c r="D342" s="127">
        <f>+D343</f>
        <v>15</v>
      </c>
      <c r="E342" s="568"/>
      <c r="F342" s="569"/>
      <c r="G342" s="570"/>
    </row>
    <row r="343" spans="1:7" ht="20.25" customHeight="1" x14ac:dyDescent="0.25">
      <c r="A343" s="323" t="s">
        <v>87</v>
      </c>
      <c r="B343" s="17" t="s">
        <v>88</v>
      </c>
      <c r="C343" s="17" t="s">
        <v>89</v>
      </c>
      <c r="D343" s="128">
        <v>15</v>
      </c>
      <c r="E343" s="559"/>
      <c r="F343" s="560"/>
      <c r="G343" s="561"/>
    </row>
    <row r="344" spans="1:7" ht="20.25" customHeight="1" x14ac:dyDescent="0.25">
      <c r="A344" s="315">
        <v>1</v>
      </c>
      <c r="B344" s="489" t="s">
        <v>326</v>
      </c>
      <c r="C344" s="489"/>
      <c r="D344" s="490"/>
      <c r="E344" s="559"/>
      <c r="F344" s="560"/>
      <c r="G344" s="561"/>
    </row>
    <row r="345" spans="1:7" ht="20.25" customHeight="1" x14ac:dyDescent="0.25">
      <c r="A345" s="315">
        <v>2</v>
      </c>
      <c r="B345" s="489" t="s">
        <v>327</v>
      </c>
      <c r="C345" s="489"/>
      <c r="D345" s="490"/>
      <c r="E345" s="559"/>
      <c r="F345" s="560"/>
      <c r="G345" s="561"/>
    </row>
    <row r="346" spans="1:7" ht="20.25" customHeight="1" x14ac:dyDescent="0.25">
      <c r="A346" s="315">
        <v>3</v>
      </c>
      <c r="B346" s="489" t="s">
        <v>328</v>
      </c>
      <c r="C346" s="489"/>
      <c r="D346" s="490"/>
      <c r="E346" s="559"/>
      <c r="F346" s="560"/>
      <c r="G346" s="561"/>
    </row>
    <row r="347" spans="1:7" ht="20.25" customHeight="1" x14ac:dyDescent="0.25">
      <c r="A347" s="315">
        <v>4</v>
      </c>
      <c r="B347" s="489" t="s">
        <v>72</v>
      </c>
      <c r="C347" s="489"/>
      <c r="D347" s="490"/>
      <c r="E347" s="559"/>
      <c r="F347" s="560"/>
      <c r="G347" s="561"/>
    </row>
    <row r="348" spans="1:7" ht="20.25" customHeight="1" x14ac:dyDescent="0.25">
      <c r="A348" s="315">
        <v>5</v>
      </c>
      <c r="B348" s="489" t="s">
        <v>73</v>
      </c>
      <c r="C348" s="489"/>
      <c r="D348" s="490"/>
      <c r="E348" s="559"/>
      <c r="F348" s="560"/>
      <c r="G348" s="561"/>
    </row>
    <row r="349" spans="1:7" ht="20.25" customHeight="1" x14ac:dyDescent="0.25">
      <c r="A349" s="315">
        <v>6</v>
      </c>
      <c r="B349" s="489" t="s">
        <v>336</v>
      </c>
      <c r="C349" s="489"/>
      <c r="D349" s="490"/>
      <c r="E349" s="559"/>
      <c r="F349" s="560"/>
      <c r="G349" s="561"/>
    </row>
    <row r="350" spans="1:7" ht="20.25" customHeight="1" x14ac:dyDescent="0.25">
      <c r="A350" s="315">
        <v>7</v>
      </c>
      <c r="B350" s="489" t="s">
        <v>330</v>
      </c>
      <c r="C350" s="489"/>
      <c r="D350" s="490"/>
      <c r="E350" s="559"/>
      <c r="F350" s="560"/>
      <c r="G350" s="561"/>
    </row>
    <row r="351" spans="1:7" ht="21" customHeight="1" x14ac:dyDescent="0.25">
      <c r="A351" s="315">
        <v>8</v>
      </c>
      <c r="B351" s="489" t="s">
        <v>74</v>
      </c>
      <c r="C351" s="489"/>
      <c r="D351" s="490"/>
      <c r="E351" s="559"/>
      <c r="F351" s="560"/>
      <c r="G351" s="561"/>
    </row>
    <row r="352" spans="1:7" ht="21" customHeight="1" thickBot="1" x14ac:dyDescent="0.3">
      <c r="A352" s="315">
        <v>9</v>
      </c>
      <c r="B352" s="571" t="s">
        <v>334</v>
      </c>
      <c r="C352" s="571"/>
      <c r="D352" s="572"/>
      <c r="E352" s="559"/>
      <c r="F352" s="560"/>
      <c r="G352" s="561"/>
    </row>
    <row r="353" spans="1:7" ht="21" customHeight="1" thickBot="1" x14ac:dyDescent="0.3">
      <c r="A353" s="326" t="s">
        <v>91</v>
      </c>
      <c r="B353" s="573" t="s">
        <v>92</v>
      </c>
      <c r="C353" s="573"/>
      <c r="D353" s="130">
        <f>+D354+D391</f>
        <v>22</v>
      </c>
      <c r="E353" s="555" t="s">
        <v>92</v>
      </c>
      <c r="F353" s="556"/>
      <c r="G353" s="557"/>
    </row>
    <row r="354" spans="1:7" ht="18" customHeight="1" thickBot="1" x14ac:dyDescent="0.3">
      <c r="A354" s="327" t="s">
        <v>93</v>
      </c>
      <c r="B354" s="574" t="s">
        <v>94</v>
      </c>
      <c r="C354" s="574"/>
      <c r="D354" s="131">
        <f>+D355+D362+D370+D377+D384</f>
        <v>6</v>
      </c>
      <c r="E354" s="542" t="s">
        <v>94</v>
      </c>
      <c r="F354" s="543"/>
      <c r="G354" s="544"/>
    </row>
    <row r="355" spans="1:7" ht="20.25" customHeight="1" x14ac:dyDescent="0.25">
      <c r="A355" s="314" t="s">
        <v>95</v>
      </c>
      <c r="B355" s="10" t="s">
        <v>96</v>
      </c>
      <c r="C355" s="10" t="s">
        <v>218</v>
      </c>
      <c r="D355" s="120">
        <v>1</v>
      </c>
      <c r="E355" s="472" t="s">
        <v>97</v>
      </c>
      <c r="F355" s="473"/>
      <c r="G355" s="474"/>
    </row>
    <row r="356" spans="1:7" ht="20.25" customHeight="1" x14ac:dyDescent="0.25">
      <c r="A356" s="315">
        <v>1</v>
      </c>
      <c r="B356" s="489" t="s">
        <v>337</v>
      </c>
      <c r="C356" s="489"/>
      <c r="D356" s="490"/>
      <c r="E356" s="482" t="s">
        <v>167</v>
      </c>
      <c r="F356" s="11" t="s">
        <v>168</v>
      </c>
      <c r="G356" s="483" t="s">
        <v>169</v>
      </c>
    </row>
    <row r="357" spans="1:7" ht="20.25" customHeight="1" x14ac:dyDescent="0.25">
      <c r="A357" s="315">
        <v>2</v>
      </c>
      <c r="B357" s="489" t="s">
        <v>338</v>
      </c>
      <c r="C357" s="489"/>
      <c r="D357" s="490"/>
      <c r="E357" s="482"/>
      <c r="F357" s="11"/>
      <c r="G357" s="483"/>
    </row>
    <row r="358" spans="1:7" ht="20.25" customHeight="1" x14ac:dyDescent="0.25">
      <c r="A358" s="315">
        <v>3</v>
      </c>
      <c r="B358" s="489" t="s">
        <v>98</v>
      </c>
      <c r="C358" s="489"/>
      <c r="D358" s="490"/>
      <c r="E358" s="482"/>
      <c r="F358" s="11"/>
      <c r="G358" s="483"/>
    </row>
    <row r="359" spans="1:7" ht="20.25" customHeight="1" x14ac:dyDescent="0.25">
      <c r="A359" s="315">
        <v>4</v>
      </c>
      <c r="B359" s="489" t="s">
        <v>219</v>
      </c>
      <c r="C359" s="489"/>
      <c r="D359" s="490"/>
      <c r="E359" s="482"/>
      <c r="F359" s="11"/>
      <c r="G359" s="483"/>
    </row>
    <row r="360" spans="1:7" ht="20.25" customHeight="1" thickBot="1" x14ac:dyDescent="0.3">
      <c r="A360" s="328">
        <v>5</v>
      </c>
      <c r="B360" s="452" t="s">
        <v>630</v>
      </c>
      <c r="C360" s="453"/>
      <c r="D360" s="454"/>
      <c r="E360" s="494"/>
      <c r="F360" s="12"/>
      <c r="G360" s="495"/>
    </row>
    <row r="361" spans="1:7" ht="20.25" customHeight="1" thickBot="1" x14ac:dyDescent="0.3">
      <c r="A361" s="318">
        <v>6</v>
      </c>
      <c r="B361" s="449" t="s">
        <v>804</v>
      </c>
      <c r="C361" s="450"/>
      <c r="D361" s="451"/>
      <c r="E361" s="441"/>
      <c r="F361" s="443"/>
      <c r="G361" s="442"/>
    </row>
    <row r="362" spans="1:7" ht="20.25" customHeight="1" x14ac:dyDescent="0.25">
      <c r="A362" s="314" t="s">
        <v>100</v>
      </c>
      <c r="B362" s="10" t="s">
        <v>101</v>
      </c>
      <c r="C362" s="10" t="s">
        <v>350</v>
      </c>
      <c r="D362" s="120">
        <v>1</v>
      </c>
      <c r="E362" s="472" t="s">
        <v>350</v>
      </c>
      <c r="F362" s="473"/>
      <c r="G362" s="474"/>
    </row>
    <row r="363" spans="1:7" ht="20.25" customHeight="1" x14ac:dyDescent="0.25">
      <c r="A363" s="315">
        <v>1</v>
      </c>
      <c r="B363" s="489" t="s">
        <v>337</v>
      </c>
      <c r="C363" s="489"/>
      <c r="D363" s="490"/>
      <c r="E363" s="482" t="s">
        <v>167</v>
      </c>
      <c r="F363" s="11" t="s">
        <v>168</v>
      </c>
      <c r="G363" s="483" t="s">
        <v>169</v>
      </c>
    </row>
    <row r="364" spans="1:7" ht="20.25" customHeight="1" x14ac:dyDescent="0.25">
      <c r="A364" s="315">
        <v>2</v>
      </c>
      <c r="B364" s="489" t="s">
        <v>338</v>
      </c>
      <c r="C364" s="489"/>
      <c r="D364" s="490"/>
      <c r="E364" s="482"/>
      <c r="F364" s="11"/>
      <c r="G364" s="483"/>
    </row>
    <row r="365" spans="1:7" ht="20.25" customHeight="1" x14ac:dyDescent="0.25">
      <c r="A365" s="315">
        <v>3</v>
      </c>
      <c r="B365" s="489" t="s">
        <v>220</v>
      </c>
      <c r="C365" s="489"/>
      <c r="D365" s="490"/>
      <c r="E365" s="482"/>
      <c r="F365" s="11"/>
      <c r="G365" s="483"/>
    </row>
    <row r="366" spans="1:7" ht="20.25" customHeight="1" x14ac:dyDescent="0.25">
      <c r="A366" s="315">
        <v>4</v>
      </c>
      <c r="B366" s="489" t="s">
        <v>99</v>
      </c>
      <c r="C366" s="489"/>
      <c r="D366" s="490"/>
      <c r="E366" s="482"/>
      <c r="F366" s="11"/>
      <c r="G366" s="483"/>
    </row>
    <row r="367" spans="1:7" ht="20.25" customHeight="1" x14ac:dyDescent="0.25">
      <c r="A367" s="328">
        <v>5</v>
      </c>
      <c r="B367" s="489" t="s">
        <v>825</v>
      </c>
      <c r="C367" s="489"/>
      <c r="D367" s="490"/>
      <c r="E367" s="475"/>
      <c r="F367" s="15"/>
      <c r="G367" s="477"/>
    </row>
    <row r="368" spans="1:7" ht="20.25" customHeight="1" x14ac:dyDescent="0.25">
      <c r="A368" s="328">
        <v>6</v>
      </c>
      <c r="B368" s="452" t="s">
        <v>630</v>
      </c>
      <c r="C368" s="453"/>
      <c r="D368" s="454"/>
      <c r="E368" s="475"/>
      <c r="F368" s="15"/>
      <c r="G368" s="477"/>
    </row>
    <row r="369" spans="1:7" ht="20.25" customHeight="1" thickBot="1" x14ac:dyDescent="0.3">
      <c r="A369" s="318">
        <v>7</v>
      </c>
      <c r="B369" s="449" t="s">
        <v>804</v>
      </c>
      <c r="C369" s="450"/>
      <c r="D369" s="451"/>
      <c r="E369" s="494"/>
      <c r="F369" s="12"/>
      <c r="G369" s="495"/>
    </row>
    <row r="370" spans="1:7" ht="21" customHeight="1" x14ac:dyDescent="0.25">
      <c r="A370" s="314" t="s">
        <v>102</v>
      </c>
      <c r="B370" s="10" t="s">
        <v>103</v>
      </c>
      <c r="C370" s="10" t="s">
        <v>221</v>
      </c>
      <c r="D370" s="120">
        <v>1</v>
      </c>
      <c r="E370" s="472" t="s">
        <v>104</v>
      </c>
      <c r="F370" s="473"/>
      <c r="G370" s="474"/>
    </row>
    <row r="371" spans="1:7" ht="18" customHeight="1" x14ac:dyDescent="0.25">
      <c r="A371" s="315">
        <v>1</v>
      </c>
      <c r="B371" s="489" t="s">
        <v>337</v>
      </c>
      <c r="C371" s="489"/>
      <c r="D371" s="490"/>
      <c r="E371" s="482" t="s">
        <v>167</v>
      </c>
      <c r="F371" s="11" t="s">
        <v>168</v>
      </c>
      <c r="G371" s="483" t="s">
        <v>169</v>
      </c>
    </row>
    <row r="372" spans="1:7" ht="20.25" customHeight="1" x14ac:dyDescent="0.25">
      <c r="A372" s="315">
        <v>2</v>
      </c>
      <c r="B372" s="489" t="s">
        <v>338</v>
      </c>
      <c r="C372" s="489"/>
      <c r="D372" s="490"/>
      <c r="E372" s="482"/>
      <c r="F372" s="11"/>
      <c r="G372" s="483"/>
    </row>
    <row r="373" spans="1:7" ht="20.25" customHeight="1" x14ac:dyDescent="0.25">
      <c r="A373" s="315">
        <v>3</v>
      </c>
      <c r="B373" s="489" t="s">
        <v>222</v>
      </c>
      <c r="C373" s="489"/>
      <c r="D373" s="490"/>
      <c r="E373" s="482"/>
      <c r="F373" s="11"/>
      <c r="G373" s="483"/>
    </row>
    <row r="374" spans="1:7" ht="20.25" customHeight="1" x14ac:dyDescent="0.25">
      <c r="A374" s="315">
        <v>4</v>
      </c>
      <c r="B374" s="489" t="s">
        <v>341</v>
      </c>
      <c r="C374" s="489"/>
      <c r="D374" s="490"/>
      <c r="E374" s="482"/>
      <c r="F374" s="11"/>
      <c r="G374" s="483"/>
    </row>
    <row r="375" spans="1:7" ht="20.25" customHeight="1" thickBot="1" x14ac:dyDescent="0.3">
      <c r="A375" s="328">
        <v>5</v>
      </c>
      <c r="B375" s="452" t="s">
        <v>630</v>
      </c>
      <c r="C375" s="453"/>
      <c r="D375" s="454"/>
      <c r="E375" s="494"/>
      <c r="F375" s="12"/>
      <c r="G375" s="495"/>
    </row>
    <row r="376" spans="1:7" ht="20.25" customHeight="1" thickBot="1" x14ac:dyDescent="0.3">
      <c r="A376" s="318">
        <v>6</v>
      </c>
      <c r="B376" s="449" t="s">
        <v>804</v>
      </c>
      <c r="C376" s="450"/>
      <c r="D376" s="451"/>
      <c r="E376" s="441"/>
      <c r="F376" s="443"/>
      <c r="G376" s="442"/>
    </row>
    <row r="377" spans="1:7" ht="20.25" customHeight="1" x14ac:dyDescent="0.25">
      <c r="A377" s="314" t="s">
        <v>223</v>
      </c>
      <c r="B377" s="10" t="s">
        <v>224</v>
      </c>
      <c r="C377" s="10" t="s">
        <v>345</v>
      </c>
      <c r="D377" s="120">
        <v>1</v>
      </c>
      <c r="E377" s="472" t="s">
        <v>345</v>
      </c>
      <c r="F377" s="473"/>
      <c r="G377" s="474"/>
    </row>
    <row r="378" spans="1:7" ht="20.25" customHeight="1" x14ac:dyDescent="0.25">
      <c r="A378" s="315">
        <v>1</v>
      </c>
      <c r="B378" s="489" t="s">
        <v>337</v>
      </c>
      <c r="C378" s="489"/>
      <c r="D378" s="490"/>
      <c r="E378" s="482" t="s">
        <v>167</v>
      </c>
      <c r="F378" s="18" t="s">
        <v>168</v>
      </c>
      <c r="G378" s="483" t="s">
        <v>169</v>
      </c>
    </row>
    <row r="379" spans="1:7" ht="20.25" customHeight="1" x14ac:dyDescent="0.25">
      <c r="A379" s="315">
        <v>2</v>
      </c>
      <c r="B379" s="489" t="s">
        <v>339</v>
      </c>
      <c r="C379" s="489"/>
      <c r="D379" s="490"/>
      <c r="E379" s="482"/>
      <c r="F379" s="18" t="s">
        <v>153</v>
      </c>
      <c r="G379" s="483"/>
    </row>
    <row r="380" spans="1:7" ht="20.25" customHeight="1" x14ac:dyDescent="0.25">
      <c r="A380" s="315">
        <v>3</v>
      </c>
      <c r="B380" s="489" t="s">
        <v>222</v>
      </c>
      <c r="C380" s="489"/>
      <c r="D380" s="490"/>
      <c r="E380" s="482"/>
      <c r="F380" s="18" t="s">
        <v>153</v>
      </c>
      <c r="G380" s="483"/>
    </row>
    <row r="381" spans="1:7" ht="20.25" customHeight="1" x14ac:dyDescent="0.25">
      <c r="A381" s="315">
        <v>4</v>
      </c>
      <c r="B381" s="489" t="s">
        <v>341</v>
      </c>
      <c r="C381" s="489"/>
      <c r="D381" s="490"/>
      <c r="E381" s="482"/>
      <c r="F381" s="18" t="s">
        <v>153</v>
      </c>
      <c r="G381" s="483"/>
    </row>
    <row r="382" spans="1:7" ht="20.25" customHeight="1" thickBot="1" x14ac:dyDescent="0.3">
      <c r="A382" s="328">
        <v>5</v>
      </c>
      <c r="B382" s="452" t="s">
        <v>630</v>
      </c>
      <c r="C382" s="453"/>
      <c r="D382" s="454"/>
      <c r="E382" s="494"/>
      <c r="F382" s="19" t="s">
        <v>153</v>
      </c>
      <c r="G382" s="495"/>
    </row>
    <row r="383" spans="1:7" ht="20.25" customHeight="1" thickBot="1" x14ac:dyDescent="0.3">
      <c r="A383" s="318">
        <v>6</v>
      </c>
      <c r="B383" s="449" t="s">
        <v>804</v>
      </c>
      <c r="C383" s="450"/>
      <c r="D383" s="451"/>
      <c r="E383" s="441"/>
      <c r="F383" s="444"/>
      <c r="G383" s="442"/>
    </row>
    <row r="384" spans="1:7" ht="21" customHeight="1" x14ac:dyDescent="0.25">
      <c r="A384" s="314" t="s">
        <v>225</v>
      </c>
      <c r="B384" s="10" t="s">
        <v>226</v>
      </c>
      <c r="C384" s="10" t="s">
        <v>227</v>
      </c>
      <c r="D384" s="120">
        <v>2</v>
      </c>
      <c r="E384" s="472" t="s">
        <v>227</v>
      </c>
      <c r="F384" s="473"/>
      <c r="G384" s="474"/>
    </row>
    <row r="385" spans="1:7" ht="21.95" customHeight="1" x14ac:dyDescent="0.25">
      <c r="A385" s="315">
        <v>1</v>
      </c>
      <c r="B385" s="489" t="s">
        <v>337</v>
      </c>
      <c r="C385" s="489"/>
      <c r="D385" s="490"/>
      <c r="E385" s="475" t="s">
        <v>167</v>
      </c>
      <c r="F385" s="18" t="s">
        <v>168</v>
      </c>
      <c r="G385" s="477" t="s">
        <v>169</v>
      </c>
    </row>
    <row r="386" spans="1:7" ht="21.95" customHeight="1" x14ac:dyDescent="0.25">
      <c r="A386" s="315">
        <v>2</v>
      </c>
      <c r="B386" s="489" t="s">
        <v>339</v>
      </c>
      <c r="C386" s="489"/>
      <c r="D386" s="490"/>
      <c r="E386" s="476"/>
      <c r="F386" s="18" t="s">
        <v>153</v>
      </c>
      <c r="G386" s="478"/>
    </row>
    <row r="387" spans="1:7" ht="21.95" customHeight="1" x14ac:dyDescent="0.25">
      <c r="A387" s="315">
        <v>3</v>
      </c>
      <c r="B387" s="489" t="s">
        <v>222</v>
      </c>
      <c r="C387" s="489"/>
      <c r="D387" s="490"/>
      <c r="E387" s="476"/>
      <c r="F387" s="18" t="s">
        <v>153</v>
      </c>
      <c r="G387" s="478"/>
    </row>
    <row r="388" spans="1:7" ht="21.95" customHeight="1" x14ac:dyDescent="0.25">
      <c r="A388" s="315">
        <v>4</v>
      </c>
      <c r="B388" s="489" t="s">
        <v>340</v>
      </c>
      <c r="C388" s="489"/>
      <c r="D388" s="490"/>
      <c r="E388" s="476"/>
      <c r="F388" s="18" t="s">
        <v>153</v>
      </c>
      <c r="G388" s="478"/>
    </row>
    <row r="389" spans="1:7" ht="21.95" customHeight="1" thickBot="1" x14ac:dyDescent="0.3">
      <c r="A389" s="328">
        <v>5</v>
      </c>
      <c r="B389" s="452" t="s">
        <v>630</v>
      </c>
      <c r="C389" s="453"/>
      <c r="D389" s="454"/>
      <c r="E389" s="575"/>
      <c r="F389" s="19" t="s">
        <v>153</v>
      </c>
      <c r="G389" s="576"/>
    </row>
    <row r="390" spans="1:7" ht="21.95" customHeight="1" thickBot="1" x14ac:dyDescent="0.3">
      <c r="A390" s="318">
        <v>6</v>
      </c>
      <c r="B390" s="449" t="s">
        <v>804</v>
      </c>
      <c r="C390" s="450"/>
      <c r="D390" s="451"/>
      <c r="E390" s="441"/>
      <c r="F390" s="444"/>
      <c r="G390" s="442"/>
    </row>
    <row r="391" spans="1:7" ht="21.95" customHeight="1" x14ac:dyDescent="0.25">
      <c r="A391" s="322" t="s">
        <v>105</v>
      </c>
      <c r="B391" s="558" t="s">
        <v>106</v>
      </c>
      <c r="C391" s="558"/>
      <c r="D391" s="127">
        <f>+D392</f>
        <v>16</v>
      </c>
      <c r="E391" s="559"/>
      <c r="F391" s="560"/>
      <c r="G391" s="561"/>
    </row>
    <row r="392" spans="1:7" ht="34.5" customHeight="1" x14ac:dyDescent="0.25">
      <c r="A392" s="323" t="s">
        <v>107</v>
      </c>
      <c r="B392" s="17" t="s">
        <v>108</v>
      </c>
      <c r="C392" s="17" t="s">
        <v>109</v>
      </c>
      <c r="D392" s="128">
        <v>16</v>
      </c>
      <c r="E392" s="559"/>
      <c r="F392" s="560"/>
      <c r="G392" s="561"/>
    </row>
    <row r="393" spans="1:7" ht="21.95" customHeight="1" x14ac:dyDescent="0.25">
      <c r="A393" s="315">
        <v>1</v>
      </c>
      <c r="B393" s="489" t="s">
        <v>342</v>
      </c>
      <c r="C393" s="489"/>
      <c r="D393" s="490"/>
      <c r="E393" s="559"/>
      <c r="F393" s="560"/>
      <c r="G393" s="561"/>
    </row>
    <row r="394" spans="1:7" ht="35.25" customHeight="1" x14ac:dyDescent="0.25">
      <c r="A394" s="315">
        <v>2</v>
      </c>
      <c r="B394" s="489" t="s">
        <v>110</v>
      </c>
      <c r="C394" s="489"/>
      <c r="D394" s="490"/>
      <c r="E394" s="559"/>
      <c r="F394" s="560"/>
      <c r="G394" s="561"/>
    </row>
    <row r="395" spans="1:7" ht="21.95" customHeight="1" x14ac:dyDescent="0.25">
      <c r="A395" s="315">
        <v>3</v>
      </c>
      <c r="B395" s="489" t="s">
        <v>111</v>
      </c>
      <c r="C395" s="489"/>
      <c r="D395" s="490"/>
      <c r="E395" s="559"/>
      <c r="F395" s="560"/>
      <c r="G395" s="561"/>
    </row>
    <row r="396" spans="1:7" ht="21.95" customHeight="1" x14ac:dyDescent="0.25">
      <c r="A396" s="315">
        <v>4</v>
      </c>
      <c r="B396" s="489" t="s">
        <v>112</v>
      </c>
      <c r="C396" s="489"/>
      <c r="D396" s="490"/>
      <c r="E396" s="559"/>
      <c r="F396" s="560"/>
      <c r="G396" s="561"/>
    </row>
    <row r="397" spans="1:7" ht="34.5" customHeight="1" x14ac:dyDescent="0.25">
      <c r="A397" s="315">
        <v>5</v>
      </c>
      <c r="B397" s="489" t="s">
        <v>113</v>
      </c>
      <c r="C397" s="489"/>
      <c r="D397" s="490"/>
      <c r="E397" s="559"/>
      <c r="F397" s="560"/>
      <c r="G397" s="561"/>
    </row>
    <row r="398" spans="1:7" ht="21.95" customHeight="1" x14ac:dyDescent="0.25">
      <c r="A398" s="315">
        <v>6</v>
      </c>
      <c r="B398" s="489" t="s">
        <v>343</v>
      </c>
      <c r="C398" s="489"/>
      <c r="D398" s="490"/>
      <c r="E398" s="559"/>
      <c r="F398" s="560"/>
      <c r="G398" s="561"/>
    </row>
    <row r="399" spans="1:7" ht="21.95" customHeight="1" x14ac:dyDescent="0.25">
      <c r="A399" s="315">
        <v>7</v>
      </c>
      <c r="B399" s="489" t="s">
        <v>73</v>
      </c>
      <c r="C399" s="489"/>
      <c r="D399" s="490"/>
      <c r="E399" s="559"/>
      <c r="F399" s="560"/>
      <c r="G399" s="561"/>
    </row>
    <row r="400" spans="1:7" ht="21.95" customHeight="1" x14ac:dyDescent="0.25">
      <c r="A400" s="315">
        <v>8</v>
      </c>
      <c r="B400" s="489" t="s">
        <v>344</v>
      </c>
      <c r="C400" s="489"/>
      <c r="D400" s="490"/>
      <c r="E400" s="559"/>
      <c r="F400" s="560"/>
      <c r="G400" s="561"/>
    </row>
    <row r="401" spans="1:7" ht="21.95" customHeight="1" x14ac:dyDescent="0.25">
      <c r="A401" s="315">
        <v>9</v>
      </c>
      <c r="B401" s="489" t="s">
        <v>114</v>
      </c>
      <c r="C401" s="489"/>
      <c r="D401" s="490"/>
      <c r="E401" s="559"/>
      <c r="F401" s="560"/>
      <c r="G401" s="561"/>
    </row>
    <row r="402" spans="1:7" ht="21.95" customHeight="1" x14ac:dyDescent="0.25">
      <c r="A402" s="315">
        <v>10</v>
      </c>
      <c r="B402" s="489" t="s">
        <v>74</v>
      </c>
      <c r="C402" s="489"/>
      <c r="D402" s="490"/>
      <c r="E402" s="559"/>
      <c r="F402" s="560"/>
      <c r="G402" s="561"/>
    </row>
    <row r="403" spans="1:7" ht="21.95" customHeight="1" x14ac:dyDescent="0.25">
      <c r="A403" s="315">
        <v>11</v>
      </c>
      <c r="B403" s="489" t="s">
        <v>115</v>
      </c>
      <c r="C403" s="489"/>
      <c r="D403" s="490"/>
      <c r="E403" s="559"/>
      <c r="F403" s="560"/>
      <c r="G403" s="561"/>
    </row>
    <row r="404" spans="1:7" ht="34.5" customHeight="1" thickBot="1" x14ac:dyDescent="0.3">
      <c r="A404" s="318">
        <v>12</v>
      </c>
      <c r="B404" s="571" t="s">
        <v>228</v>
      </c>
      <c r="C404" s="571"/>
      <c r="D404" s="572"/>
      <c r="E404" s="559"/>
      <c r="F404" s="560"/>
      <c r="G404" s="561"/>
    </row>
    <row r="405" spans="1:7" ht="20.25" customHeight="1" x14ac:dyDescent="0.25">
      <c r="A405" s="308" t="s">
        <v>571</v>
      </c>
      <c r="B405" s="537" t="s">
        <v>572</v>
      </c>
      <c r="C405" s="537"/>
      <c r="D405" s="125">
        <f>+D406</f>
        <v>5</v>
      </c>
      <c r="E405" s="538" t="s">
        <v>572</v>
      </c>
      <c r="F405" s="539"/>
      <c r="G405" s="540"/>
    </row>
    <row r="406" spans="1:7" ht="20.25" customHeight="1" thickBot="1" x14ac:dyDescent="0.3">
      <c r="A406" s="309" t="s">
        <v>573</v>
      </c>
      <c r="B406" s="541" t="s">
        <v>58</v>
      </c>
      <c r="C406" s="541"/>
      <c r="D406" s="126">
        <f>+D407</f>
        <v>5</v>
      </c>
      <c r="E406" s="542" t="s">
        <v>58</v>
      </c>
      <c r="F406" s="543"/>
      <c r="G406" s="544"/>
    </row>
    <row r="407" spans="1:7" ht="40.5" customHeight="1" x14ac:dyDescent="0.25">
      <c r="A407" s="314" t="s">
        <v>574</v>
      </c>
      <c r="B407" s="10" t="s">
        <v>575</v>
      </c>
      <c r="C407" s="10" t="s">
        <v>576</v>
      </c>
      <c r="D407" s="120">
        <v>5</v>
      </c>
      <c r="E407" s="472" t="s">
        <v>576</v>
      </c>
      <c r="F407" s="473"/>
      <c r="G407" s="474"/>
    </row>
    <row r="408" spans="1:7" ht="25.5" customHeight="1" x14ac:dyDescent="0.25">
      <c r="A408" s="315">
        <v>1</v>
      </c>
      <c r="B408" s="470" t="s">
        <v>577</v>
      </c>
      <c r="C408" s="470"/>
      <c r="D408" s="471"/>
      <c r="E408" s="482" t="s">
        <v>167</v>
      </c>
      <c r="F408" s="11" t="s">
        <v>168</v>
      </c>
      <c r="G408" s="483" t="s">
        <v>169</v>
      </c>
    </row>
    <row r="409" spans="1:7" ht="20.25" customHeight="1" x14ac:dyDescent="0.25">
      <c r="A409" s="315">
        <v>2</v>
      </c>
      <c r="B409" s="470" t="s">
        <v>578</v>
      </c>
      <c r="C409" s="470"/>
      <c r="D409" s="471"/>
      <c r="E409" s="482"/>
      <c r="F409" s="11"/>
      <c r="G409" s="483"/>
    </row>
    <row r="410" spans="1:7" ht="20.25" customHeight="1" x14ac:dyDescent="0.25">
      <c r="A410" s="315">
        <v>3</v>
      </c>
      <c r="B410" s="470" t="s">
        <v>204</v>
      </c>
      <c r="C410" s="470"/>
      <c r="D410" s="471"/>
      <c r="E410" s="482"/>
      <c r="F410" s="11"/>
      <c r="G410" s="483"/>
    </row>
    <row r="411" spans="1:7" ht="20.25" customHeight="1" x14ac:dyDescent="0.25">
      <c r="A411" s="315">
        <v>4</v>
      </c>
      <c r="B411" s="470" t="s">
        <v>579</v>
      </c>
      <c r="C411" s="470"/>
      <c r="D411" s="471"/>
      <c r="E411" s="482"/>
      <c r="F411" s="11"/>
      <c r="G411" s="483"/>
    </row>
    <row r="412" spans="1:7" ht="20.25" customHeight="1" x14ac:dyDescent="0.25">
      <c r="A412" s="315">
        <v>5</v>
      </c>
      <c r="B412" s="470" t="s">
        <v>62</v>
      </c>
      <c r="C412" s="470"/>
      <c r="D412" s="471"/>
      <c r="E412" s="482"/>
      <c r="F412" s="11"/>
      <c r="G412" s="483"/>
    </row>
    <row r="413" spans="1:7" ht="30.75" customHeight="1" x14ac:dyDescent="0.25">
      <c r="A413" s="315">
        <v>6</v>
      </c>
      <c r="B413" s="470" t="s">
        <v>317</v>
      </c>
      <c r="C413" s="470"/>
      <c r="D413" s="471"/>
      <c r="E413" s="482"/>
      <c r="F413" s="11"/>
      <c r="G413" s="483"/>
    </row>
    <row r="414" spans="1:7" ht="27.75" customHeight="1" x14ac:dyDescent="0.25">
      <c r="A414" s="315">
        <v>7</v>
      </c>
      <c r="B414" s="470" t="s">
        <v>580</v>
      </c>
      <c r="C414" s="470"/>
      <c r="D414" s="471"/>
      <c r="E414" s="482"/>
      <c r="F414" s="11"/>
      <c r="G414" s="483"/>
    </row>
    <row r="415" spans="1:7" ht="25.5" customHeight="1" x14ac:dyDescent="0.25">
      <c r="A415" s="315">
        <v>9</v>
      </c>
      <c r="B415" s="470" t="s">
        <v>627</v>
      </c>
      <c r="C415" s="470"/>
      <c r="D415" s="471"/>
      <c r="E415" s="482"/>
      <c r="F415" s="11"/>
      <c r="G415" s="483"/>
    </row>
    <row r="416" spans="1:7" ht="20.25" customHeight="1" x14ac:dyDescent="0.25">
      <c r="A416" s="315">
        <v>10</v>
      </c>
      <c r="B416" s="547" t="s">
        <v>566</v>
      </c>
      <c r="C416" s="547"/>
      <c r="D416" s="548"/>
      <c r="E416" s="482"/>
      <c r="F416" s="11"/>
      <c r="G416" s="483"/>
    </row>
    <row r="417" spans="1:7" ht="27.75" customHeight="1" x14ac:dyDescent="0.25">
      <c r="A417" s="315">
        <v>11</v>
      </c>
      <c r="B417" s="470" t="s">
        <v>802</v>
      </c>
      <c r="C417" s="470"/>
      <c r="D417" s="471"/>
      <c r="E417" s="482"/>
      <c r="F417" s="11"/>
      <c r="G417" s="483"/>
    </row>
    <row r="418" spans="1:7" ht="20.25" customHeight="1" x14ac:dyDescent="0.25">
      <c r="A418" s="315">
        <v>12</v>
      </c>
      <c r="B418" s="470" t="s">
        <v>388</v>
      </c>
      <c r="C418" s="470"/>
      <c r="D418" s="471"/>
      <c r="E418" s="482"/>
      <c r="F418" s="11"/>
      <c r="G418" s="483"/>
    </row>
    <row r="419" spans="1:7" ht="20.25" customHeight="1" x14ac:dyDescent="0.25">
      <c r="A419" s="315">
        <v>13</v>
      </c>
      <c r="B419" s="470" t="s">
        <v>389</v>
      </c>
      <c r="C419" s="470"/>
      <c r="D419" s="471"/>
      <c r="E419" s="482"/>
      <c r="F419" s="11"/>
      <c r="G419" s="483"/>
    </row>
    <row r="420" spans="1:7" ht="20.25" customHeight="1" x14ac:dyDescent="0.25">
      <c r="A420" s="315">
        <v>14</v>
      </c>
      <c r="B420" s="470" t="s">
        <v>206</v>
      </c>
      <c r="C420" s="470"/>
      <c r="D420" s="471"/>
      <c r="E420" s="482"/>
      <c r="F420" s="11"/>
      <c r="G420" s="483"/>
    </row>
    <row r="421" spans="1:7" ht="16.5" customHeight="1" x14ac:dyDescent="0.25">
      <c r="A421" s="315">
        <v>15</v>
      </c>
      <c r="B421" s="470" t="s">
        <v>207</v>
      </c>
      <c r="C421" s="470"/>
      <c r="D421" s="471"/>
      <c r="E421" s="482"/>
      <c r="F421" s="11"/>
      <c r="G421" s="483"/>
    </row>
    <row r="422" spans="1:7" ht="23.25" customHeight="1" x14ac:dyDescent="0.25">
      <c r="A422" s="315">
        <v>17</v>
      </c>
      <c r="B422" s="470" t="s">
        <v>387</v>
      </c>
      <c r="C422" s="470"/>
      <c r="D422" s="471"/>
      <c r="E422" s="482"/>
      <c r="F422" s="11"/>
      <c r="G422" s="483"/>
    </row>
    <row r="423" spans="1:7" ht="28.5" customHeight="1" x14ac:dyDescent="0.25">
      <c r="A423" s="315">
        <v>18</v>
      </c>
      <c r="B423" s="470" t="s">
        <v>64</v>
      </c>
      <c r="C423" s="470"/>
      <c r="D423" s="471"/>
      <c r="E423" s="482"/>
      <c r="F423" s="11"/>
      <c r="G423" s="483"/>
    </row>
    <row r="424" spans="1:7" ht="20.25" customHeight="1" x14ac:dyDescent="0.25">
      <c r="A424" s="315">
        <v>19</v>
      </c>
      <c r="B424" s="470" t="s">
        <v>312</v>
      </c>
      <c r="C424" s="470"/>
      <c r="D424" s="471"/>
      <c r="E424" s="482"/>
      <c r="F424" s="11"/>
      <c r="G424" s="483"/>
    </row>
    <row r="425" spans="1:7" ht="20.25" customHeight="1" x14ac:dyDescent="0.25">
      <c r="A425" s="315">
        <v>20</v>
      </c>
      <c r="B425" s="470" t="s">
        <v>313</v>
      </c>
      <c r="C425" s="470"/>
      <c r="D425" s="471"/>
      <c r="E425" s="482"/>
      <c r="F425" s="11"/>
      <c r="G425" s="483"/>
    </row>
    <row r="426" spans="1:7" ht="20.25" customHeight="1" thickBot="1" x14ac:dyDescent="0.3">
      <c r="A426" s="328">
        <v>21</v>
      </c>
      <c r="B426" s="449" t="s">
        <v>295</v>
      </c>
      <c r="C426" s="450"/>
      <c r="D426" s="451"/>
      <c r="E426" s="482"/>
      <c r="F426" s="11"/>
      <c r="G426" s="483"/>
    </row>
    <row r="427" spans="1:7" ht="21.95" customHeight="1" x14ac:dyDescent="0.25">
      <c r="A427" s="321">
        <v>3</v>
      </c>
      <c r="B427" s="527" t="s">
        <v>116</v>
      </c>
      <c r="C427" s="527"/>
      <c r="D427" s="124">
        <f>+D428+D441</f>
        <v>212</v>
      </c>
      <c r="E427" s="528" t="s">
        <v>116</v>
      </c>
      <c r="F427" s="529"/>
      <c r="G427" s="530"/>
    </row>
    <row r="428" spans="1:7" ht="21.95" customHeight="1" x14ac:dyDescent="0.25">
      <c r="A428" s="308" t="s">
        <v>117</v>
      </c>
      <c r="B428" s="537" t="s">
        <v>118</v>
      </c>
      <c r="C428" s="537"/>
      <c r="D428" s="125">
        <f>D429</f>
        <v>119</v>
      </c>
      <c r="E428" s="538" t="s">
        <v>118</v>
      </c>
      <c r="F428" s="539"/>
      <c r="G428" s="540"/>
    </row>
    <row r="429" spans="1:7" ht="21.95" customHeight="1" x14ac:dyDescent="0.25">
      <c r="A429" s="329" t="s">
        <v>119</v>
      </c>
      <c r="B429" s="585" t="s">
        <v>120</v>
      </c>
      <c r="C429" s="585"/>
      <c r="D429" s="132">
        <f>+D430</f>
        <v>119</v>
      </c>
      <c r="E429" s="559"/>
      <c r="F429" s="560"/>
      <c r="G429" s="561"/>
    </row>
    <row r="430" spans="1:7" ht="21.95" customHeight="1" x14ac:dyDescent="0.25">
      <c r="A430" s="323" t="s">
        <v>121</v>
      </c>
      <c r="B430" s="17" t="s">
        <v>122</v>
      </c>
      <c r="C430" s="17" t="s">
        <v>123</v>
      </c>
      <c r="D430" s="133">
        <v>119</v>
      </c>
      <c r="E430" s="559"/>
      <c r="F430" s="560"/>
      <c r="G430" s="561"/>
    </row>
    <row r="431" spans="1:7" ht="21.95" customHeight="1" x14ac:dyDescent="0.25">
      <c r="A431" s="315">
        <v>1</v>
      </c>
      <c r="B431" s="489" t="s">
        <v>346</v>
      </c>
      <c r="C431" s="489"/>
      <c r="D431" s="491"/>
      <c r="E431" s="559"/>
      <c r="F431" s="560"/>
      <c r="G431" s="561"/>
    </row>
    <row r="432" spans="1:7" ht="21.95" customHeight="1" x14ac:dyDescent="0.25">
      <c r="A432" s="315">
        <v>2</v>
      </c>
      <c r="B432" s="489" t="s">
        <v>124</v>
      </c>
      <c r="C432" s="489"/>
      <c r="D432" s="491"/>
      <c r="E432" s="559"/>
      <c r="F432" s="560"/>
      <c r="G432" s="561"/>
    </row>
    <row r="433" spans="1:7" ht="21.95" customHeight="1" x14ac:dyDescent="0.25">
      <c r="A433" s="315">
        <v>3</v>
      </c>
      <c r="B433" s="489" t="s">
        <v>125</v>
      </c>
      <c r="C433" s="489"/>
      <c r="D433" s="491"/>
      <c r="E433" s="559"/>
      <c r="F433" s="560"/>
      <c r="G433" s="561"/>
    </row>
    <row r="434" spans="1:7" ht="21.95" customHeight="1" x14ac:dyDescent="0.25">
      <c r="A434" s="315">
        <v>4</v>
      </c>
      <c r="B434" s="489" t="s">
        <v>347</v>
      </c>
      <c r="C434" s="489"/>
      <c r="D434" s="491"/>
      <c r="E434" s="559"/>
      <c r="F434" s="560"/>
      <c r="G434" s="561"/>
    </row>
    <row r="435" spans="1:7" ht="21.95" customHeight="1" x14ac:dyDescent="0.25">
      <c r="A435" s="315">
        <v>5</v>
      </c>
      <c r="B435" s="489" t="s">
        <v>126</v>
      </c>
      <c r="C435" s="489"/>
      <c r="D435" s="491"/>
      <c r="E435" s="559"/>
      <c r="F435" s="560"/>
      <c r="G435" s="561"/>
    </row>
    <row r="436" spans="1:7" ht="21.95" customHeight="1" x14ac:dyDescent="0.25">
      <c r="A436" s="315">
        <v>6</v>
      </c>
      <c r="B436" s="489" t="s">
        <v>127</v>
      </c>
      <c r="C436" s="489"/>
      <c r="D436" s="491"/>
      <c r="E436" s="559"/>
      <c r="F436" s="560"/>
      <c r="G436" s="561"/>
    </row>
    <row r="437" spans="1:7" ht="21.95" customHeight="1" x14ac:dyDescent="0.25">
      <c r="A437" s="315">
        <v>7</v>
      </c>
      <c r="B437" s="489" t="s">
        <v>128</v>
      </c>
      <c r="C437" s="489"/>
      <c r="D437" s="491"/>
      <c r="E437" s="559"/>
      <c r="F437" s="560"/>
      <c r="G437" s="561"/>
    </row>
    <row r="438" spans="1:7" ht="21.95" customHeight="1" x14ac:dyDescent="0.25">
      <c r="A438" s="315">
        <v>8</v>
      </c>
      <c r="B438" s="489" t="s">
        <v>348</v>
      </c>
      <c r="C438" s="489"/>
      <c r="D438" s="491"/>
      <c r="E438" s="559"/>
      <c r="F438" s="560"/>
      <c r="G438" s="561"/>
    </row>
    <row r="439" spans="1:7" ht="22.5" customHeight="1" x14ac:dyDescent="0.25">
      <c r="A439" s="315">
        <v>9</v>
      </c>
      <c r="B439" s="489" t="s">
        <v>349</v>
      </c>
      <c r="C439" s="489"/>
      <c r="D439" s="491"/>
      <c r="E439" s="559"/>
      <c r="F439" s="560"/>
      <c r="G439" s="561"/>
    </row>
    <row r="440" spans="1:7" ht="21.95" customHeight="1" thickBot="1" x14ac:dyDescent="0.3">
      <c r="A440" s="315">
        <v>10</v>
      </c>
      <c r="B440" s="470" t="s">
        <v>391</v>
      </c>
      <c r="C440" s="470"/>
      <c r="D440" s="479"/>
      <c r="E440" s="586"/>
      <c r="F440" s="587"/>
      <c r="G440" s="588"/>
    </row>
    <row r="441" spans="1:7" ht="21.95" customHeight="1" thickBot="1" x14ac:dyDescent="0.3">
      <c r="A441" s="330" t="s">
        <v>129</v>
      </c>
      <c r="B441" s="577" t="s">
        <v>130</v>
      </c>
      <c r="C441" s="577"/>
      <c r="D441" s="134">
        <f>+D442+D460</f>
        <v>93</v>
      </c>
      <c r="E441" s="578" t="s">
        <v>130</v>
      </c>
      <c r="F441" s="579"/>
      <c r="G441" s="580"/>
    </row>
    <row r="442" spans="1:7" ht="21.95" customHeight="1" thickBot="1" x14ac:dyDescent="0.3">
      <c r="A442" s="331" t="s">
        <v>131</v>
      </c>
      <c r="B442" s="581" t="s">
        <v>132</v>
      </c>
      <c r="C442" s="581"/>
      <c r="D442" s="135">
        <f>+D443+D453</f>
        <v>88</v>
      </c>
      <c r="E442" s="582" t="s">
        <v>132</v>
      </c>
      <c r="F442" s="583"/>
      <c r="G442" s="584"/>
    </row>
    <row r="443" spans="1:7" ht="21.95" customHeight="1" x14ac:dyDescent="0.25">
      <c r="A443" s="314" t="s">
        <v>133</v>
      </c>
      <c r="B443" s="10" t="s">
        <v>134</v>
      </c>
      <c r="C443" s="10" t="s">
        <v>135</v>
      </c>
      <c r="D443" s="120">
        <v>80</v>
      </c>
      <c r="E443" s="472" t="s">
        <v>135</v>
      </c>
      <c r="F443" s="473"/>
      <c r="G443" s="474"/>
    </row>
    <row r="444" spans="1:7" ht="15" customHeight="1" x14ac:dyDescent="0.25">
      <c r="A444" s="315">
        <v>1</v>
      </c>
      <c r="B444" s="489" t="s">
        <v>613</v>
      </c>
      <c r="C444" s="489"/>
      <c r="D444" s="490"/>
      <c r="E444" s="496" t="s">
        <v>167</v>
      </c>
      <c r="F444" s="11" t="s">
        <v>168</v>
      </c>
      <c r="G444" s="477" t="s">
        <v>169</v>
      </c>
    </row>
    <row r="445" spans="1:7" ht="15" customHeight="1" x14ac:dyDescent="0.25">
      <c r="A445" s="315">
        <v>2</v>
      </c>
      <c r="B445" s="489" t="s">
        <v>229</v>
      </c>
      <c r="C445" s="489"/>
      <c r="D445" s="490"/>
      <c r="E445" s="497"/>
      <c r="F445" s="11"/>
      <c r="G445" s="478"/>
    </row>
    <row r="446" spans="1:7" ht="15" customHeight="1" x14ac:dyDescent="0.25">
      <c r="A446" s="315">
        <v>3</v>
      </c>
      <c r="B446" s="489" t="s">
        <v>230</v>
      </c>
      <c r="C446" s="489"/>
      <c r="D446" s="490"/>
      <c r="E446" s="497"/>
      <c r="F446" s="11"/>
      <c r="G446" s="478"/>
    </row>
    <row r="447" spans="1:7" ht="15" customHeight="1" x14ac:dyDescent="0.25">
      <c r="A447" s="315">
        <v>4</v>
      </c>
      <c r="B447" s="502" t="s">
        <v>615</v>
      </c>
      <c r="C447" s="502"/>
      <c r="D447" s="503"/>
      <c r="E447" s="497"/>
      <c r="F447" s="11"/>
      <c r="G447" s="478"/>
    </row>
    <row r="448" spans="1:7" ht="15" customHeight="1" x14ac:dyDescent="0.25">
      <c r="A448" s="315">
        <v>5</v>
      </c>
      <c r="B448" s="502" t="s">
        <v>614</v>
      </c>
      <c r="C448" s="502"/>
      <c r="D448" s="503"/>
      <c r="E448" s="497"/>
      <c r="F448" s="11"/>
      <c r="G448" s="478"/>
    </row>
    <row r="449" spans="1:7" ht="15" customHeight="1" x14ac:dyDescent="0.25">
      <c r="A449" s="315">
        <v>6</v>
      </c>
      <c r="B449" s="489" t="s">
        <v>231</v>
      </c>
      <c r="C449" s="489"/>
      <c r="D449" s="490"/>
      <c r="E449" s="497"/>
      <c r="F449" s="11"/>
      <c r="G449" s="478"/>
    </row>
    <row r="450" spans="1:7" ht="15" customHeight="1" x14ac:dyDescent="0.25">
      <c r="A450" s="315">
        <v>7</v>
      </c>
      <c r="B450" s="489" t="s">
        <v>232</v>
      </c>
      <c r="C450" s="489"/>
      <c r="D450" s="490"/>
      <c r="E450" s="497"/>
      <c r="F450" s="11"/>
      <c r="G450" s="478"/>
    </row>
    <row r="451" spans="1:7" ht="15" customHeight="1" x14ac:dyDescent="0.25">
      <c r="A451" s="315">
        <v>8</v>
      </c>
      <c r="B451" s="452" t="s">
        <v>632</v>
      </c>
      <c r="C451" s="453"/>
      <c r="D451" s="454"/>
      <c r="E451" s="497"/>
      <c r="F451" s="15"/>
      <c r="G451" s="478"/>
    </row>
    <row r="452" spans="1:7" ht="15" customHeight="1" thickBot="1" x14ac:dyDescent="0.3">
      <c r="A452" s="315">
        <v>9</v>
      </c>
      <c r="B452" s="449" t="s">
        <v>631</v>
      </c>
      <c r="C452" s="450"/>
      <c r="D452" s="451"/>
      <c r="E452" s="498"/>
      <c r="F452" s="15"/>
      <c r="G452" s="576"/>
    </row>
    <row r="453" spans="1:7" x14ac:dyDescent="0.25">
      <c r="A453" s="314" t="s">
        <v>136</v>
      </c>
      <c r="B453" s="10" t="s">
        <v>137</v>
      </c>
      <c r="C453" s="10" t="s">
        <v>138</v>
      </c>
      <c r="D453" s="120">
        <v>8</v>
      </c>
      <c r="E453" s="472" t="s">
        <v>138</v>
      </c>
      <c r="F453" s="473"/>
      <c r="G453" s="474"/>
    </row>
    <row r="454" spans="1:7" x14ac:dyDescent="0.25">
      <c r="A454" s="315">
        <v>1</v>
      </c>
      <c r="B454" s="489" t="s">
        <v>139</v>
      </c>
      <c r="C454" s="489"/>
      <c r="D454" s="490"/>
      <c r="E454" s="496" t="s">
        <v>167</v>
      </c>
      <c r="F454" s="11" t="s">
        <v>168</v>
      </c>
      <c r="G454" s="499" t="s">
        <v>169</v>
      </c>
    </row>
    <row r="455" spans="1:7" ht="17.25" customHeight="1" x14ac:dyDescent="0.25">
      <c r="A455" s="315">
        <v>1</v>
      </c>
      <c r="B455" s="489" t="s">
        <v>354</v>
      </c>
      <c r="C455" s="489"/>
      <c r="D455" s="490"/>
      <c r="E455" s="497"/>
      <c r="F455" s="11"/>
      <c r="G455" s="500"/>
    </row>
    <row r="456" spans="1:7" x14ac:dyDescent="0.25">
      <c r="A456" s="315">
        <v>1</v>
      </c>
      <c r="B456" s="489" t="s">
        <v>140</v>
      </c>
      <c r="C456" s="489"/>
      <c r="D456" s="490"/>
      <c r="E456" s="497"/>
      <c r="F456" s="11"/>
      <c r="G456" s="500"/>
    </row>
    <row r="457" spans="1:7" ht="17.25" customHeight="1" x14ac:dyDescent="0.25">
      <c r="A457" s="315">
        <v>1</v>
      </c>
      <c r="B457" s="489" t="s">
        <v>141</v>
      </c>
      <c r="C457" s="489"/>
      <c r="D457" s="490"/>
      <c r="E457" s="497"/>
      <c r="F457" s="11"/>
      <c r="G457" s="500"/>
    </row>
    <row r="458" spans="1:7" ht="18" customHeight="1" x14ac:dyDescent="0.25">
      <c r="A458" s="315">
        <v>1</v>
      </c>
      <c r="B458" s="491" t="s">
        <v>232</v>
      </c>
      <c r="C458" s="492"/>
      <c r="D458" s="493"/>
      <c r="E458" s="497"/>
      <c r="F458" s="11"/>
      <c r="G458" s="500"/>
    </row>
    <row r="459" spans="1:7" ht="13.5" customHeight="1" thickBot="1" x14ac:dyDescent="0.3">
      <c r="A459" s="318">
        <v>1</v>
      </c>
      <c r="B459" s="452" t="s">
        <v>632</v>
      </c>
      <c r="C459" s="453"/>
      <c r="D459" s="454"/>
      <c r="E459" s="498"/>
      <c r="F459" s="12"/>
      <c r="G459" s="501"/>
    </row>
    <row r="460" spans="1:7" ht="13.5" thickBot="1" x14ac:dyDescent="0.3">
      <c r="A460" s="331" t="s">
        <v>142</v>
      </c>
      <c r="B460" s="581" t="s">
        <v>143</v>
      </c>
      <c r="C460" s="581"/>
      <c r="D460" s="135">
        <f>+D461</f>
        <v>5</v>
      </c>
      <c r="E460" s="589"/>
      <c r="F460" s="590"/>
      <c r="G460" s="591"/>
    </row>
    <row r="461" spans="1:7" x14ac:dyDescent="0.25">
      <c r="A461" s="314" t="s">
        <v>144</v>
      </c>
      <c r="B461" s="10" t="s">
        <v>145</v>
      </c>
      <c r="C461" s="10" t="s">
        <v>146</v>
      </c>
      <c r="D461" s="120">
        <v>5</v>
      </c>
      <c r="E461" s="592"/>
      <c r="F461" s="593"/>
      <c r="G461" s="594"/>
    </row>
    <row r="462" spans="1:7" x14ac:dyDescent="0.25">
      <c r="A462" s="315">
        <v>1</v>
      </c>
      <c r="B462" s="489" t="s">
        <v>352</v>
      </c>
      <c r="C462" s="489"/>
      <c r="D462" s="490"/>
      <c r="E462" s="592"/>
      <c r="F462" s="593"/>
      <c r="G462" s="594"/>
    </row>
    <row r="463" spans="1:7" x14ac:dyDescent="0.25">
      <c r="A463" s="315">
        <v>2</v>
      </c>
      <c r="B463" s="489" t="s">
        <v>351</v>
      </c>
      <c r="C463" s="489"/>
      <c r="D463" s="490"/>
      <c r="E463" s="592"/>
      <c r="F463" s="593"/>
      <c r="G463" s="594"/>
    </row>
    <row r="464" spans="1:7" x14ac:dyDescent="0.25">
      <c r="A464" s="315">
        <v>3</v>
      </c>
      <c r="B464" s="489" t="s">
        <v>353</v>
      </c>
      <c r="C464" s="489"/>
      <c r="D464" s="490"/>
      <c r="E464" s="592"/>
      <c r="F464" s="593"/>
      <c r="G464" s="594"/>
    </row>
    <row r="465" spans="1:7" ht="13.5" thickBot="1" x14ac:dyDescent="0.3">
      <c r="A465" s="318">
        <v>4</v>
      </c>
      <c r="B465" s="571" t="s">
        <v>617</v>
      </c>
      <c r="C465" s="571"/>
      <c r="D465" s="572"/>
      <c r="E465" s="595"/>
      <c r="F465" s="596"/>
      <c r="G465" s="597"/>
    </row>
    <row r="472" spans="1:7" x14ac:dyDescent="0.25">
      <c r="C472" s="5" t="s">
        <v>153</v>
      </c>
    </row>
  </sheetData>
  <sheetProtection password="DFDE" sheet="1" objects="1" scenarios="1"/>
  <mergeCells count="537">
    <mergeCell ref="B460:C460"/>
    <mergeCell ref="E460:G465"/>
    <mergeCell ref="B462:D462"/>
    <mergeCell ref="B463:D463"/>
    <mergeCell ref="B464:D464"/>
    <mergeCell ref="B465:D465"/>
    <mergeCell ref="B452:D452"/>
    <mergeCell ref="E453:G453"/>
    <mergeCell ref="B454:D454"/>
    <mergeCell ref="E454:E459"/>
    <mergeCell ref="G454:G459"/>
    <mergeCell ref="B455:D455"/>
    <mergeCell ref="B456:D456"/>
    <mergeCell ref="B457:D457"/>
    <mergeCell ref="B458:D458"/>
    <mergeCell ref="B459:D459"/>
    <mergeCell ref="E444:E452"/>
    <mergeCell ref="G444:G452"/>
    <mergeCell ref="E443:G443"/>
    <mergeCell ref="B444:D444"/>
    <mergeCell ref="B445:D445"/>
    <mergeCell ref="B446:D446"/>
    <mergeCell ref="B447:D447"/>
    <mergeCell ref="B448:D448"/>
    <mergeCell ref="B449:D449"/>
    <mergeCell ref="B450:D450"/>
    <mergeCell ref="B451:D451"/>
    <mergeCell ref="B439:D439"/>
    <mergeCell ref="B440:D440"/>
    <mergeCell ref="B441:C441"/>
    <mergeCell ref="E441:G441"/>
    <mergeCell ref="B442:C442"/>
    <mergeCell ref="E442:G442"/>
    <mergeCell ref="B429:C429"/>
    <mergeCell ref="E429:G440"/>
    <mergeCell ref="B431:D431"/>
    <mergeCell ref="B432:D432"/>
    <mergeCell ref="B433:D433"/>
    <mergeCell ref="B434:D434"/>
    <mergeCell ref="B435:D435"/>
    <mergeCell ref="B436:D436"/>
    <mergeCell ref="B437:D437"/>
    <mergeCell ref="B438:D438"/>
    <mergeCell ref="B427:C427"/>
    <mergeCell ref="E427:G427"/>
    <mergeCell ref="B428:C428"/>
    <mergeCell ref="E428:G428"/>
    <mergeCell ref="B419:D419"/>
    <mergeCell ref="B420:D420"/>
    <mergeCell ref="B421:D421"/>
    <mergeCell ref="B422:D422"/>
    <mergeCell ref="B423:D423"/>
    <mergeCell ref="B424:D424"/>
    <mergeCell ref="B413:D413"/>
    <mergeCell ref="B414:D414"/>
    <mergeCell ref="B415:D415"/>
    <mergeCell ref="B416:D416"/>
    <mergeCell ref="B417:D417"/>
    <mergeCell ref="B418:D418"/>
    <mergeCell ref="B406:C406"/>
    <mergeCell ref="E406:G406"/>
    <mergeCell ref="E407:G407"/>
    <mergeCell ref="B408:D408"/>
    <mergeCell ref="E408:E426"/>
    <mergeCell ref="G408:G426"/>
    <mergeCell ref="B409:D409"/>
    <mergeCell ref="B410:D410"/>
    <mergeCell ref="B411:D411"/>
    <mergeCell ref="B412:D412"/>
    <mergeCell ref="B425:D425"/>
    <mergeCell ref="B426:D426"/>
    <mergeCell ref="B401:D401"/>
    <mergeCell ref="B402:D402"/>
    <mergeCell ref="B403:D403"/>
    <mergeCell ref="B404:D404"/>
    <mergeCell ref="B405:C405"/>
    <mergeCell ref="E405:G405"/>
    <mergeCell ref="B391:C391"/>
    <mergeCell ref="E391:G404"/>
    <mergeCell ref="B393:D393"/>
    <mergeCell ref="B394:D394"/>
    <mergeCell ref="B395:D395"/>
    <mergeCell ref="B396:D396"/>
    <mergeCell ref="B397:D397"/>
    <mergeCell ref="B398:D398"/>
    <mergeCell ref="B399:D399"/>
    <mergeCell ref="B400:D400"/>
    <mergeCell ref="B385:D385"/>
    <mergeCell ref="E385:E389"/>
    <mergeCell ref="G385:G389"/>
    <mergeCell ref="B386:D386"/>
    <mergeCell ref="B387:D387"/>
    <mergeCell ref="B388:D388"/>
    <mergeCell ref="B389:D389"/>
    <mergeCell ref="E377:G377"/>
    <mergeCell ref="B378:D378"/>
    <mergeCell ref="E378:E382"/>
    <mergeCell ref="G378:G382"/>
    <mergeCell ref="B379:D379"/>
    <mergeCell ref="B380:D380"/>
    <mergeCell ref="B381:D381"/>
    <mergeCell ref="B382:D382"/>
    <mergeCell ref="E370:G370"/>
    <mergeCell ref="B371:D371"/>
    <mergeCell ref="E371:E375"/>
    <mergeCell ref="G371:G375"/>
    <mergeCell ref="B372:D372"/>
    <mergeCell ref="B373:D373"/>
    <mergeCell ref="B374:D374"/>
    <mergeCell ref="B375:D375"/>
    <mergeCell ref="E384:G384"/>
    <mergeCell ref="E362:G362"/>
    <mergeCell ref="B363:D363"/>
    <mergeCell ref="E363:E369"/>
    <mergeCell ref="G363:G369"/>
    <mergeCell ref="B364:D364"/>
    <mergeCell ref="B365:D365"/>
    <mergeCell ref="B366:D366"/>
    <mergeCell ref="B367:D367"/>
    <mergeCell ref="B369:D369"/>
    <mergeCell ref="B353:C353"/>
    <mergeCell ref="E353:G353"/>
    <mergeCell ref="B354:C354"/>
    <mergeCell ref="E354:G354"/>
    <mergeCell ref="E355:G355"/>
    <mergeCell ref="B356:D356"/>
    <mergeCell ref="E356:E360"/>
    <mergeCell ref="G356:G360"/>
    <mergeCell ref="B357:D357"/>
    <mergeCell ref="B358:D358"/>
    <mergeCell ref="B359:D359"/>
    <mergeCell ref="B360:D360"/>
    <mergeCell ref="B342:C342"/>
    <mergeCell ref="B331:D331"/>
    <mergeCell ref="B332:D332"/>
    <mergeCell ref="B333:D333"/>
    <mergeCell ref="B334:D334"/>
    <mergeCell ref="B335:D335"/>
    <mergeCell ref="B336:D336"/>
    <mergeCell ref="E342:G352"/>
    <mergeCell ref="B344:D344"/>
    <mergeCell ref="B345:D345"/>
    <mergeCell ref="B346:D346"/>
    <mergeCell ref="B347:D347"/>
    <mergeCell ref="B348:D348"/>
    <mergeCell ref="B349:D349"/>
    <mergeCell ref="B350:D350"/>
    <mergeCell ref="B351:D351"/>
    <mergeCell ref="B352:D352"/>
    <mergeCell ref="E322:G322"/>
    <mergeCell ref="B311:D311"/>
    <mergeCell ref="B312:D312"/>
    <mergeCell ref="B313:D313"/>
    <mergeCell ref="B314:D314"/>
    <mergeCell ref="B315:D315"/>
    <mergeCell ref="B316:D316"/>
    <mergeCell ref="B323:D323"/>
    <mergeCell ref="E323:E341"/>
    <mergeCell ref="G323:G341"/>
    <mergeCell ref="B324:D324"/>
    <mergeCell ref="B325:D325"/>
    <mergeCell ref="B326:D326"/>
    <mergeCell ref="B327:D327"/>
    <mergeCell ref="B328:D328"/>
    <mergeCell ref="B329:D329"/>
    <mergeCell ref="B330:D330"/>
    <mergeCell ref="B337:D337"/>
    <mergeCell ref="B338:D338"/>
    <mergeCell ref="B339:D339"/>
    <mergeCell ref="B340:D340"/>
    <mergeCell ref="B341:D341"/>
    <mergeCell ref="E302:G302"/>
    <mergeCell ref="B291:D291"/>
    <mergeCell ref="B292:D292"/>
    <mergeCell ref="B293:D293"/>
    <mergeCell ref="B294:D294"/>
    <mergeCell ref="B295:D295"/>
    <mergeCell ref="B296:D296"/>
    <mergeCell ref="B303:D303"/>
    <mergeCell ref="E303:E321"/>
    <mergeCell ref="G303:G321"/>
    <mergeCell ref="B304:D304"/>
    <mergeCell ref="B305:D305"/>
    <mergeCell ref="B306:D306"/>
    <mergeCell ref="B307:D307"/>
    <mergeCell ref="B308:D308"/>
    <mergeCell ref="B309:D309"/>
    <mergeCell ref="B310:D310"/>
    <mergeCell ref="B317:D317"/>
    <mergeCell ref="B318:D318"/>
    <mergeCell ref="B319:D319"/>
    <mergeCell ref="B320:D320"/>
    <mergeCell ref="B321:D321"/>
    <mergeCell ref="E283:G283"/>
    <mergeCell ref="B284:D284"/>
    <mergeCell ref="E284:E301"/>
    <mergeCell ref="G284:G301"/>
    <mergeCell ref="B285:D285"/>
    <mergeCell ref="B286:D286"/>
    <mergeCell ref="B287:D287"/>
    <mergeCell ref="B288:D288"/>
    <mergeCell ref="B289:D289"/>
    <mergeCell ref="B290:D290"/>
    <mergeCell ref="B297:D297"/>
    <mergeCell ref="B298:D298"/>
    <mergeCell ref="B299:D299"/>
    <mergeCell ref="B300:D300"/>
    <mergeCell ref="B301:D301"/>
    <mergeCell ref="B278:D278"/>
    <mergeCell ref="B279:D279"/>
    <mergeCell ref="B280:D280"/>
    <mergeCell ref="B281:C281"/>
    <mergeCell ref="E281:G281"/>
    <mergeCell ref="B282:C282"/>
    <mergeCell ref="E282:G282"/>
    <mergeCell ref="B268:D268"/>
    <mergeCell ref="B269:D269"/>
    <mergeCell ref="B270:C270"/>
    <mergeCell ref="E270:G280"/>
    <mergeCell ref="B272:D272"/>
    <mergeCell ref="B273:D273"/>
    <mergeCell ref="B274:D274"/>
    <mergeCell ref="B275:D275"/>
    <mergeCell ref="B276:D276"/>
    <mergeCell ref="B277:D277"/>
    <mergeCell ref="E250:G250"/>
    <mergeCell ref="B251:D251"/>
    <mergeCell ref="E251:E269"/>
    <mergeCell ref="G251:G269"/>
    <mergeCell ref="B252:D252"/>
    <mergeCell ref="B253:D253"/>
    <mergeCell ref="B261:D261"/>
    <mergeCell ref="B262:D262"/>
    <mergeCell ref="B260:D260"/>
    <mergeCell ref="B263:D263"/>
    <mergeCell ref="B264:D264"/>
    <mergeCell ref="B265:D265"/>
    <mergeCell ref="B266:D266"/>
    <mergeCell ref="B267:D267"/>
    <mergeCell ref="B254:D254"/>
    <mergeCell ref="B255:D255"/>
    <mergeCell ref="B256:D256"/>
    <mergeCell ref="B257:D257"/>
    <mergeCell ref="B258:D258"/>
    <mergeCell ref="B259:D259"/>
    <mergeCell ref="B240:D240"/>
    <mergeCell ref="B241:D241"/>
    <mergeCell ref="B242:D242"/>
    <mergeCell ref="B243:D243"/>
    <mergeCell ref="B244:D244"/>
    <mergeCell ref="B245:D245"/>
    <mergeCell ref="B233:D233"/>
    <mergeCell ref="B234:D234"/>
    <mergeCell ref="E235:G235"/>
    <mergeCell ref="B236:D236"/>
    <mergeCell ref="E236:E249"/>
    <mergeCell ref="G236:G249"/>
    <mergeCell ref="B237:D237"/>
    <mergeCell ref="B238:D238"/>
    <mergeCell ref="B239:D239"/>
    <mergeCell ref="B246:D246"/>
    <mergeCell ref="B247:D247"/>
    <mergeCell ref="B248:D248"/>
    <mergeCell ref="B249:D249"/>
    <mergeCell ref="B215:D215"/>
    <mergeCell ref="E216:G216"/>
    <mergeCell ref="B217:D217"/>
    <mergeCell ref="E217:E234"/>
    <mergeCell ref="G217:G234"/>
    <mergeCell ref="B218:D218"/>
    <mergeCell ref="B219:D219"/>
    <mergeCell ref="B220:D220"/>
    <mergeCell ref="B227:D227"/>
    <mergeCell ref="B228:D228"/>
    <mergeCell ref="B229:D229"/>
    <mergeCell ref="B230:D230"/>
    <mergeCell ref="B231:D231"/>
    <mergeCell ref="B232:D232"/>
    <mergeCell ref="B221:D221"/>
    <mergeCell ref="B222:D222"/>
    <mergeCell ref="B223:D223"/>
    <mergeCell ref="B224:D224"/>
    <mergeCell ref="B225:D225"/>
    <mergeCell ref="B226:D226"/>
    <mergeCell ref="B195:C195"/>
    <mergeCell ref="E195:G195"/>
    <mergeCell ref="B196:C196"/>
    <mergeCell ref="E196:G196"/>
    <mergeCell ref="E197:G197"/>
    <mergeCell ref="B198:D198"/>
    <mergeCell ref="E198:E215"/>
    <mergeCell ref="G198:G215"/>
    <mergeCell ref="B199:D199"/>
    <mergeCell ref="B200:D200"/>
    <mergeCell ref="B207:D207"/>
    <mergeCell ref="B208:D208"/>
    <mergeCell ref="B209:D209"/>
    <mergeCell ref="B210:D210"/>
    <mergeCell ref="B211:D211"/>
    <mergeCell ref="B212:D212"/>
    <mergeCell ref="B201:D201"/>
    <mergeCell ref="B202:D202"/>
    <mergeCell ref="B203:D203"/>
    <mergeCell ref="B204:D204"/>
    <mergeCell ref="B205:D205"/>
    <mergeCell ref="B206:D206"/>
    <mergeCell ref="B213:D213"/>
    <mergeCell ref="B214:D214"/>
    <mergeCell ref="B190:D190"/>
    <mergeCell ref="B191:C191"/>
    <mergeCell ref="E191:G193"/>
    <mergeCell ref="B193:D193"/>
    <mergeCell ref="B194:C194"/>
    <mergeCell ref="E194:G194"/>
    <mergeCell ref="B182:D182"/>
    <mergeCell ref="E182:E190"/>
    <mergeCell ref="G182:G190"/>
    <mergeCell ref="B183:D183"/>
    <mergeCell ref="B184:D184"/>
    <mergeCell ref="B185:D185"/>
    <mergeCell ref="B186:D186"/>
    <mergeCell ref="B187:D187"/>
    <mergeCell ref="B188:D188"/>
    <mergeCell ref="B189:D189"/>
    <mergeCell ref="B176:D176"/>
    <mergeCell ref="B177:D177"/>
    <mergeCell ref="B178:D178"/>
    <mergeCell ref="B179:D179"/>
    <mergeCell ref="B180:D180"/>
    <mergeCell ref="E181:G181"/>
    <mergeCell ref="B169:C169"/>
    <mergeCell ref="E169:G169"/>
    <mergeCell ref="E170:G170"/>
    <mergeCell ref="B171:D171"/>
    <mergeCell ref="E171:E180"/>
    <mergeCell ref="G171:G180"/>
    <mergeCell ref="B172:D172"/>
    <mergeCell ref="B173:D173"/>
    <mergeCell ref="B174:D174"/>
    <mergeCell ref="B175:D175"/>
    <mergeCell ref="B162:D162"/>
    <mergeCell ref="B163:C163"/>
    <mergeCell ref="E163:G168"/>
    <mergeCell ref="B165:D165"/>
    <mergeCell ref="B166:D166"/>
    <mergeCell ref="B167:D167"/>
    <mergeCell ref="B168:D168"/>
    <mergeCell ref="B153:D153"/>
    <mergeCell ref="B154:D154"/>
    <mergeCell ref="E155:G155"/>
    <mergeCell ref="B156:D156"/>
    <mergeCell ref="E156:E162"/>
    <mergeCell ref="G156:G162"/>
    <mergeCell ref="B157:D157"/>
    <mergeCell ref="B158:D158"/>
    <mergeCell ref="B159:D159"/>
    <mergeCell ref="B160:D160"/>
    <mergeCell ref="E147:G147"/>
    <mergeCell ref="B148:D148"/>
    <mergeCell ref="E148:E154"/>
    <mergeCell ref="G148:G154"/>
    <mergeCell ref="B149:D149"/>
    <mergeCell ref="B150:D150"/>
    <mergeCell ref="B151:D151"/>
    <mergeCell ref="B152:D152"/>
    <mergeCell ref="B161:D161"/>
    <mergeCell ref="E139:G139"/>
    <mergeCell ref="B140:D140"/>
    <mergeCell ref="E140:E146"/>
    <mergeCell ref="G140:G146"/>
    <mergeCell ref="B141:D141"/>
    <mergeCell ref="B142:D142"/>
    <mergeCell ref="B143:D143"/>
    <mergeCell ref="B144:D144"/>
    <mergeCell ref="B145:D145"/>
    <mergeCell ref="B146:D146"/>
    <mergeCell ref="B129:D129"/>
    <mergeCell ref="E129:E138"/>
    <mergeCell ref="G129:G138"/>
    <mergeCell ref="B130:D130"/>
    <mergeCell ref="B131:D131"/>
    <mergeCell ref="B132:D132"/>
    <mergeCell ref="B133:D133"/>
    <mergeCell ref="B134:D134"/>
    <mergeCell ref="B135:D135"/>
    <mergeCell ref="B136:D136"/>
    <mergeCell ref="B137:D137"/>
    <mergeCell ref="B138:D138"/>
    <mergeCell ref="B123:D123"/>
    <mergeCell ref="B124:D124"/>
    <mergeCell ref="B125:D125"/>
    <mergeCell ref="B126:D126"/>
    <mergeCell ref="B127:D127"/>
    <mergeCell ref="E128:G128"/>
    <mergeCell ref="B115:D115"/>
    <mergeCell ref="B116:D116"/>
    <mergeCell ref="B117:D117"/>
    <mergeCell ref="B118:D118"/>
    <mergeCell ref="E119:G119"/>
    <mergeCell ref="B120:D120"/>
    <mergeCell ref="E120:E127"/>
    <mergeCell ref="G120:G127"/>
    <mergeCell ref="B121:D121"/>
    <mergeCell ref="B122:D122"/>
    <mergeCell ref="B105:D105"/>
    <mergeCell ref="E105:E118"/>
    <mergeCell ref="G105:G118"/>
    <mergeCell ref="B106:D106"/>
    <mergeCell ref="B107:D107"/>
    <mergeCell ref="B108:D108"/>
    <mergeCell ref="B95:D95"/>
    <mergeCell ref="B96:D96"/>
    <mergeCell ref="B97:D97"/>
    <mergeCell ref="B98:D98"/>
    <mergeCell ref="B99:D99"/>
    <mergeCell ref="B100:D100"/>
    <mergeCell ref="B109:D109"/>
    <mergeCell ref="B110:D110"/>
    <mergeCell ref="B111:D111"/>
    <mergeCell ref="B112:D112"/>
    <mergeCell ref="B113:D113"/>
    <mergeCell ref="B114:D114"/>
    <mergeCell ref="B101:D101"/>
    <mergeCell ref="B102:D102"/>
    <mergeCell ref="B103:D103"/>
    <mergeCell ref="E89:G89"/>
    <mergeCell ref="B90:D90"/>
    <mergeCell ref="E90:E103"/>
    <mergeCell ref="G90:G103"/>
    <mergeCell ref="B91:D91"/>
    <mergeCell ref="B92:D92"/>
    <mergeCell ref="B93:D93"/>
    <mergeCell ref="B94:D94"/>
    <mergeCell ref="E104:G104"/>
    <mergeCell ref="E68:G68"/>
    <mergeCell ref="B69:D69"/>
    <mergeCell ref="E69:E88"/>
    <mergeCell ref="G69:G88"/>
    <mergeCell ref="B70:D70"/>
    <mergeCell ref="B71:D71"/>
    <mergeCell ref="B72:D72"/>
    <mergeCell ref="B73:D73"/>
    <mergeCell ref="B87:D87"/>
    <mergeCell ref="B88:D88"/>
    <mergeCell ref="B80:D80"/>
    <mergeCell ref="B81:D81"/>
    <mergeCell ref="B82:D82"/>
    <mergeCell ref="B83:D83"/>
    <mergeCell ref="B84:D84"/>
    <mergeCell ref="B85:D85"/>
    <mergeCell ref="B74:D74"/>
    <mergeCell ref="B75:D75"/>
    <mergeCell ref="B76:D76"/>
    <mergeCell ref="B77:D77"/>
    <mergeCell ref="B78:D78"/>
    <mergeCell ref="B79:D79"/>
    <mergeCell ref="B86:D86"/>
    <mergeCell ref="E47:G47"/>
    <mergeCell ref="B48:D48"/>
    <mergeCell ref="E48:E67"/>
    <mergeCell ref="G48:G67"/>
    <mergeCell ref="B49:D49"/>
    <mergeCell ref="B50:D50"/>
    <mergeCell ref="B51:D51"/>
    <mergeCell ref="B52:D52"/>
    <mergeCell ref="B59:D59"/>
    <mergeCell ref="B60:D60"/>
    <mergeCell ref="B61:D61"/>
    <mergeCell ref="B62:D62"/>
    <mergeCell ref="B63:D63"/>
    <mergeCell ref="B64:D64"/>
    <mergeCell ref="B53:D53"/>
    <mergeCell ref="B54:D54"/>
    <mergeCell ref="B55:D55"/>
    <mergeCell ref="B56:D56"/>
    <mergeCell ref="B57:D57"/>
    <mergeCell ref="B58:D58"/>
    <mergeCell ref="B65:D65"/>
    <mergeCell ref="B67:D67"/>
    <mergeCell ref="B25:D25"/>
    <mergeCell ref="E26:G26"/>
    <mergeCell ref="B27:D27"/>
    <mergeCell ref="E27:E46"/>
    <mergeCell ref="G27:G46"/>
    <mergeCell ref="B28:D28"/>
    <mergeCell ref="B29:D29"/>
    <mergeCell ref="B30:D30"/>
    <mergeCell ref="B31:D31"/>
    <mergeCell ref="B32:D32"/>
    <mergeCell ref="B39:D39"/>
    <mergeCell ref="B40:D40"/>
    <mergeCell ref="B41:D41"/>
    <mergeCell ref="B42:D42"/>
    <mergeCell ref="B43:D43"/>
    <mergeCell ref="B44:D44"/>
    <mergeCell ref="B33:D33"/>
    <mergeCell ref="B34:D34"/>
    <mergeCell ref="B35:D35"/>
    <mergeCell ref="B36:D36"/>
    <mergeCell ref="B37:D37"/>
    <mergeCell ref="B38:D38"/>
    <mergeCell ref="B45:D45"/>
    <mergeCell ref="B46:D46"/>
    <mergeCell ref="B20:D20"/>
    <mergeCell ref="B21:D21"/>
    <mergeCell ref="B22:D22"/>
    <mergeCell ref="B23:D23"/>
    <mergeCell ref="B13:D13"/>
    <mergeCell ref="B14:D14"/>
    <mergeCell ref="B15:D15"/>
    <mergeCell ref="B16:D16"/>
    <mergeCell ref="B17:D17"/>
    <mergeCell ref="B18:D18"/>
    <mergeCell ref="B390:D390"/>
    <mergeCell ref="B383:D383"/>
    <mergeCell ref="B376:D376"/>
    <mergeCell ref="B361:D361"/>
    <mergeCell ref="B368:D368"/>
    <mergeCell ref="A1:D1"/>
    <mergeCell ref="E1:G1"/>
    <mergeCell ref="B3:C3"/>
    <mergeCell ref="E3:G3"/>
    <mergeCell ref="B4:C4"/>
    <mergeCell ref="E4:G4"/>
    <mergeCell ref="B24:D24"/>
    <mergeCell ref="B66:D66"/>
    <mergeCell ref="E5:G5"/>
    <mergeCell ref="B6:D6"/>
    <mergeCell ref="E6:E24"/>
    <mergeCell ref="G6:G24"/>
    <mergeCell ref="B7:D7"/>
    <mergeCell ref="B8:D8"/>
    <mergeCell ref="B9:D9"/>
    <mergeCell ref="B10:D10"/>
    <mergeCell ref="B11:D11"/>
    <mergeCell ref="B12:D12"/>
    <mergeCell ref="B19:D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dimension ref="A1:J34"/>
  <sheetViews>
    <sheetView workbookViewId="0">
      <selection activeCell="B7" sqref="B7"/>
    </sheetView>
  </sheetViews>
  <sheetFormatPr baseColWidth="10" defaultRowHeight="12.75" x14ac:dyDescent="0.25"/>
  <cols>
    <col min="1" max="1" width="10.5703125" style="183" customWidth="1"/>
    <col min="2" max="2" width="40.7109375" style="179" customWidth="1"/>
    <col min="3" max="3" width="32" style="179" customWidth="1"/>
    <col min="4" max="4" width="21.42578125" style="179" customWidth="1"/>
    <col min="5" max="5" width="13.7109375" style="179" customWidth="1"/>
    <col min="6" max="6" width="16.42578125" style="156" customWidth="1"/>
    <col min="7" max="7" width="16.42578125" style="156" bestFit="1" customWidth="1"/>
    <col min="8" max="8" width="24.7109375" style="180" customWidth="1"/>
    <col min="9" max="9" width="11.85546875" style="180" bestFit="1" customWidth="1"/>
    <col min="10" max="10" width="18.42578125" style="180" customWidth="1"/>
    <col min="11" max="16384" width="11.42578125" style="156"/>
  </cols>
  <sheetData>
    <row r="1" spans="1:10" x14ac:dyDescent="0.25">
      <c r="A1" s="882" t="s">
        <v>392</v>
      </c>
      <c r="B1" s="883"/>
      <c r="C1" s="883"/>
      <c r="D1" s="883"/>
      <c r="E1" s="883"/>
      <c r="F1" s="883"/>
      <c r="G1" s="883"/>
      <c r="H1" s="883"/>
      <c r="I1" s="883"/>
      <c r="J1" s="884"/>
    </row>
    <row r="2" spans="1:10" x14ac:dyDescent="0.25">
      <c r="A2" s="885"/>
      <c r="B2" s="886"/>
      <c r="C2" s="886"/>
      <c r="D2" s="886"/>
      <c r="E2" s="886"/>
      <c r="F2" s="886"/>
      <c r="G2" s="886"/>
      <c r="H2" s="886"/>
      <c r="I2" s="886"/>
      <c r="J2" s="887"/>
    </row>
    <row r="3" spans="1:10" x14ac:dyDescent="0.25">
      <c r="A3" s="885"/>
      <c r="B3" s="886"/>
      <c r="C3" s="886"/>
      <c r="D3" s="886"/>
      <c r="E3" s="886"/>
      <c r="F3" s="886"/>
      <c r="G3" s="886"/>
      <c r="H3" s="886"/>
      <c r="I3" s="886"/>
      <c r="J3" s="887"/>
    </row>
    <row r="4" spans="1:10" ht="25.5" x14ac:dyDescent="0.25">
      <c r="A4" s="888" t="s">
        <v>0</v>
      </c>
      <c r="B4" s="890" t="s">
        <v>393</v>
      </c>
      <c r="C4" s="890" t="s">
        <v>394</v>
      </c>
      <c r="D4" s="157" t="s">
        <v>395</v>
      </c>
      <c r="E4" s="890" t="s">
        <v>396</v>
      </c>
      <c r="F4" s="157" t="s">
        <v>397</v>
      </c>
      <c r="G4" s="157" t="s">
        <v>398</v>
      </c>
      <c r="H4" s="890" t="s">
        <v>399</v>
      </c>
      <c r="I4" s="157" t="s">
        <v>400</v>
      </c>
      <c r="J4" s="158" t="s">
        <v>401</v>
      </c>
    </row>
    <row r="5" spans="1:10" x14ac:dyDescent="0.25">
      <c r="A5" s="889"/>
      <c r="B5" s="891"/>
      <c r="C5" s="891"/>
      <c r="D5" s="159" t="s">
        <v>402</v>
      </c>
      <c r="E5" s="891"/>
      <c r="F5" s="157" t="s">
        <v>403</v>
      </c>
      <c r="G5" s="157" t="s">
        <v>403</v>
      </c>
      <c r="H5" s="891"/>
      <c r="I5" s="160">
        <v>644350</v>
      </c>
      <c r="J5" s="158" t="s">
        <v>404</v>
      </c>
    </row>
    <row r="6" spans="1:10" x14ac:dyDescent="0.25">
      <c r="A6" s="892"/>
      <c r="B6" s="893"/>
      <c r="C6" s="893"/>
      <c r="D6" s="893"/>
      <c r="E6" s="893"/>
      <c r="F6" s="893"/>
      <c r="G6" s="893"/>
      <c r="H6" s="893"/>
      <c r="I6" s="893"/>
      <c r="J6" s="161"/>
    </row>
    <row r="7" spans="1:10" x14ac:dyDescent="0.25">
      <c r="A7" s="181">
        <v>1</v>
      </c>
      <c r="B7" s="162" t="s">
        <v>153</v>
      </c>
      <c r="C7" s="163" t="s">
        <v>153</v>
      </c>
      <c r="D7" s="163" t="s">
        <v>153</v>
      </c>
      <c r="E7" s="163" t="s">
        <v>153</v>
      </c>
      <c r="F7" s="164" t="s">
        <v>153</v>
      </c>
      <c r="G7" s="164" t="s">
        <v>153</v>
      </c>
      <c r="H7" s="165">
        <v>0</v>
      </c>
      <c r="I7" s="166">
        <f>+H7/$I$5</f>
        <v>0</v>
      </c>
      <c r="J7" s="167" t="s">
        <v>153</v>
      </c>
    </row>
    <row r="8" spans="1:10" x14ac:dyDescent="0.25">
      <c r="A8" s="181">
        <v>2</v>
      </c>
      <c r="B8" s="162"/>
      <c r="C8" s="163"/>
      <c r="D8" s="163"/>
      <c r="E8" s="163"/>
      <c r="F8" s="164"/>
      <c r="G8" s="164"/>
      <c r="H8" s="165">
        <v>0</v>
      </c>
      <c r="I8" s="166">
        <f t="shared" ref="I8:I28" si="0">+H8/$I$5</f>
        <v>0</v>
      </c>
      <c r="J8" s="167"/>
    </row>
    <row r="9" spans="1:10" x14ac:dyDescent="0.25">
      <c r="A9" s="181">
        <v>3</v>
      </c>
      <c r="B9" s="162" t="s">
        <v>153</v>
      </c>
      <c r="C9" s="163"/>
      <c r="D9" s="163"/>
      <c r="E9" s="163"/>
      <c r="F9" s="164"/>
      <c r="G9" s="164"/>
      <c r="H9" s="165">
        <v>0</v>
      </c>
      <c r="I9" s="166">
        <f t="shared" si="0"/>
        <v>0</v>
      </c>
      <c r="J9" s="167"/>
    </row>
    <row r="10" spans="1:10" x14ac:dyDescent="0.25">
      <c r="A10" s="181">
        <v>4</v>
      </c>
      <c r="B10" s="162"/>
      <c r="C10" s="163"/>
      <c r="D10" s="163"/>
      <c r="E10" s="163"/>
      <c r="F10" s="164"/>
      <c r="G10" s="164"/>
      <c r="H10" s="165">
        <v>0</v>
      </c>
      <c r="I10" s="166">
        <f t="shared" si="0"/>
        <v>0</v>
      </c>
      <c r="J10" s="167"/>
    </row>
    <row r="11" spans="1:10" x14ac:dyDescent="0.25">
      <c r="A11" s="181">
        <v>5</v>
      </c>
      <c r="B11" s="162"/>
      <c r="C11" s="163"/>
      <c r="D11" s="163"/>
      <c r="E11" s="163"/>
      <c r="F11" s="164"/>
      <c r="G11" s="164"/>
      <c r="H11" s="165">
        <v>0</v>
      </c>
      <c r="I11" s="166">
        <f t="shared" si="0"/>
        <v>0</v>
      </c>
      <c r="J11" s="167"/>
    </row>
    <row r="12" spans="1:10" x14ac:dyDescent="0.25">
      <c r="A12" s="181">
        <v>6</v>
      </c>
      <c r="B12" s="162"/>
      <c r="C12" s="163"/>
      <c r="D12" s="163"/>
      <c r="E12" s="163"/>
      <c r="F12" s="164"/>
      <c r="G12" s="164"/>
      <c r="H12" s="165">
        <v>0</v>
      </c>
      <c r="I12" s="166">
        <f t="shared" si="0"/>
        <v>0</v>
      </c>
      <c r="J12" s="167"/>
    </row>
    <row r="13" spans="1:10" x14ac:dyDescent="0.25">
      <c r="A13" s="181">
        <v>7</v>
      </c>
      <c r="B13" s="162"/>
      <c r="C13" s="163"/>
      <c r="D13" s="163"/>
      <c r="E13" s="163"/>
      <c r="F13" s="164"/>
      <c r="G13" s="164"/>
      <c r="H13" s="165">
        <v>0</v>
      </c>
      <c r="I13" s="166">
        <f t="shared" si="0"/>
        <v>0</v>
      </c>
      <c r="J13" s="167"/>
    </row>
    <row r="14" spans="1:10" x14ac:dyDescent="0.25">
      <c r="A14" s="181">
        <v>8</v>
      </c>
      <c r="B14" s="162"/>
      <c r="C14" s="163"/>
      <c r="D14" s="163"/>
      <c r="E14" s="163"/>
      <c r="F14" s="164"/>
      <c r="G14" s="164"/>
      <c r="H14" s="165">
        <v>0</v>
      </c>
      <c r="I14" s="166">
        <f t="shared" si="0"/>
        <v>0</v>
      </c>
      <c r="J14" s="167"/>
    </row>
    <row r="15" spans="1:10" x14ac:dyDescent="0.25">
      <c r="A15" s="181">
        <v>9</v>
      </c>
      <c r="B15" s="162"/>
      <c r="C15" s="163"/>
      <c r="D15" s="163"/>
      <c r="E15" s="163"/>
      <c r="F15" s="164"/>
      <c r="G15" s="164"/>
      <c r="H15" s="165">
        <v>0</v>
      </c>
      <c r="I15" s="166">
        <f t="shared" si="0"/>
        <v>0</v>
      </c>
      <c r="J15" s="167"/>
    </row>
    <row r="16" spans="1:10" x14ac:dyDescent="0.25">
      <c r="A16" s="181">
        <v>10</v>
      </c>
      <c r="B16" s="162"/>
      <c r="C16" s="163"/>
      <c r="D16" s="163"/>
      <c r="E16" s="163"/>
      <c r="F16" s="164"/>
      <c r="G16" s="164"/>
      <c r="H16" s="165">
        <v>0</v>
      </c>
      <c r="I16" s="166">
        <f t="shared" si="0"/>
        <v>0</v>
      </c>
      <c r="J16" s="167"/>
    </row>
    <row r="17" spans="1:10" x14ac:dyDescent="0.25">
      <c r="A17" s="181">
        <v>11</v>
      </c>
      <c r="B17" s="162"/>
      <c r="C17" s="163"/>
      <c r="D17" s="163"/>
      <c r="E17" s="163"/>
      <c r="F17" s="164"/>
      <c r="G17" s="164"/>
      <c r="H17" s="165">
        <v>0</v>
      </c>
      <c r="I17" s="166">
        <f t="shared" si="0"/>
        <v>0</v>
      </c>
      <c r="J17" s="167"/>
    </row>
    <row r="18" spans="1:10" x14ac:dyDescent="0.25">
      <c r="A18" s="181">
        <v>12</v>
      </c>
      <c r="B18" s="162"/>
      <c r="C18" s="163"/>
      <c r="D18" s="163"/>
      <c r="E18" s="163"/>
      <c r="F18" s="164"/>
      <c r="G18" s="164"/>
      <c r="H18" s="165">
        <v>0</v>
      </c>
      <c r="I18" s="166">
        <f t="shared" si="0"/>
        <v>0</v>
      </c>
      <c r="J18" s="167"/>
    </row>
    <row r="19" spans="1:10" x14ac:dyDescent="0.25">
      <c r="A19" s="181">
        <v>13</v>
      </c>
      <c r="B19" s="162"/>
      <c r="C19" s="163"/>
      <c r="D19" s="163"/>
      <c r="E19" s="163"/>
      <c r="F19" s="164"/>
      <c r="G19" s="164"/>
      <c r="H19" s="165">
        <v>0</v>
      </c>
      <c r="I19" s="166">
        <f t="shared" si="0"/>
        <v>0</v>
      </c>
      <c r="J19" s="167"/>
    </row>
    <row r="20" spans="1:10" x14ac:dyDescent="0.25">
      <c r="A20" s="181">
        <v>14</v>
      </c>
      <c r="B20" s="162"/>
      <c r="C20" s="163"/>
      <c r="D20" s="163"/>
      <c r="E20" s="163"/>
      <c r="F20" s="164"/>
      <c r="G20" s="164"/>
      <c r="H20" s="165">
        <v>0</v>
      </c>
      <c r="I20" s="166">
        <f t="shared" si="0"/>
        <v>0</v>
      </c>
      <c r="J20" s="167"/>
    </row>
    <row r="21" spans="1:10" x14ac:dyDescent="0.25">
      <c r="A21" s="181">
        <v>15</v>
      </c>
      <c r="B21" s="162"/>
      <c r="C21" s="163"/>
      <c r="D21" s="163"/>
      <c r="E21" s="163"/>
      <c r="F21" s="164"/>
      <c r="G21" s="164"/>
      <c r="H21" s="165">
        <v>0</v>
      </c>
      <c r="I21" s="166">
        <f t="shared" si="0"/>
        <v>0</v>
      </c>
      <c r="J21" s="167"/>
    </row>
    <row r="22" spans="1:10" x14ac:dyDescent="0.25">
      <c r="A22" s="181">
        <v>16</v>
      </c>
      <c r="B22" s="162"/>
      <c r="C22" s="163"/>
      <c r="D22" s="163"/>
      <c r="E22" s="163"/>
      <c r="F22" s="164"/>
      <c r="G22" s="164"/>
      <c r="H22" s="165">
        <v>0</v>
      </c>
      <c r="I22" s="166">
        <f t="shared" si="0"/>
        <v>0</v>
      </c>
      <c r="J22" s="167"/>
    </row>
    <row r="23" spans="1:10" x14ac:dyDescent="0.25">
      <c r="A23" s="181">
        <v>17</v>
      </c>
      <c r="B23" s="162"/>
      <c r="C23" s="163"/>
      <c r="D23" s="163"/>
      <c r="E23" s="163"/>
      <c r="F23" s="164"/>
      <c r="G23" s="164"/>
      <c r="H23" s="165">
        <v>0</v>
      </c>
      <c r="I23" s="166">
        <f t="shared" si="0"/>
        <v>0</v>
      </c>
      <c r="J23" s="167"/>
    </row>
    <row r="24" spans="1:10" x14ac:dyDescent="0.25">
      <c r="A24" s="181">
        <v>18</v>
      </c>
      <c r="B24" s="162"/>
      <c r="C24" s="163"/>
      <c r="D24" s="163"/>
      <c r="E24" s="163"/>
      <c r="F24" s="164"/>
      <c r="G24" s="164"/>
      <c r="H24" s="165">
        <v>0</v>
      </c>
      <c r="I24" s="166">
        <f t="shared" si="0"/>
        <v>0</v>
      </c>
      <c r="J24" s="167"/>
    </row>
    <row r="25" spans="1:10" x14ac:dyDescent="0.25">
      <c r="A25" s="181">
        <v>19</v>
      </c>
      <c r="B25" s="162"/>
      <c r="C25" s="163"/>
      <c r="D25" s="163"/>
      <c r="E25" s="163"/>
      <c r="F25" s="164"/>
      <c r="G25" s="164"/>
      <c r="H25" s="165">
        <v>0</v>
      </c>
      <c r="I25" s="166">
        <f t="shared" si="0"/>
        <v>0</v>
      </c>
      <c r="J25" s="167"/>
    </row>
    <row r="26" spans="1:10" x14ac:dyDescent="0.25">
      <c r="A26" s="181">
        <v>20</v>
      </c>
      <c r="B26" s="162"/>
      <c r="C26" s="163"/>
      <c r="D26" s="163"/>
      <c r="E26" s="163"/>
      <c r="F26" s="164"/>
      <c r="G26" s="164"/>
      <c r="H26" s="165">
        <v>0</v>
      </c>
      <c r="I26" s="166">
        <f t="shared" si="0"/>
        <v>0</v>
      </c>
      <c r="J26" s="167"/>
    </row>
    <row r="27" spans="1:10" x14ac:dyDescent="0.25">
      <c r="A27" s="181">
        <v>21</v>
      </c>
      <c r="B27" s="162"/>
      <c r="C27" s="163"/>
      <c r="D27" s="163"/>
      <c r="E27" s="163"/>
      <c r="F27" s="164"/>
      <c r="G27" s="164"/>
      <c r="H27" s="165">
        <v>0</v>
      </c>
      <c r="I27" s="166">
        <f t="shared" si="0"/>
        <v>0</v>
      </c>
      <c r="J27" s="167"/>
    </row>
    <row r="28" spans="1:10" ht="13.5" thickBot="1" x14ac:dyDescent="0.3">
      <c r="A28" s="182">
        <v>22</v>
      </c>
      <c r="B28" s="168"/>
      <c r="C28" s="169"/>
      <c r="D28" s="169"/>
      <c r="E28" s="169"/>
      <c r="F28" s="170"/>
      <c r="G28" s="170"/>
      <c r="H28" s="171">
        <v>0</v>
      </c>
      <c r="I28" s="172">
        <f t="shared" si="0"/>
        <v>0</v>
      </c>
      <c r="J28" s="173"/>
    </row>
    <row r="29" spans="1:10" ht="14.25" thickTop="1" thickBot="1" x14ac:dyDescent="0.3">
      <c r="A29" s="894" t="s">
        <v>405</v>
      </c>
      <c r="B29" s="895"/>
      <c r="C29" s="895"/>
      <c r="D29" s="174"/>
      <c r="E29" s="174"/>
      <c r="F29" s="174"/>
      <c r="G29" s="174"/>
      <c r="H29" s="175">
        <f>SUM(H7:H28)</f>
        <v>0</v>
      </c>
      <c r="I29" s="176">
        <f>SUM(I7:I28)</f>
        <v>0</v>
      </c>
      <c r="J29" s="177"/>
    </row>
    <row r="31" spans="1:10" x14ac:dyDescent="0.25">
      <c r="B31" s="178" t="s">
        <v>406</v>
      </c>
      <c r="C31" s="881" t="s">
        <v>153</v>
      </c>
      <c r="D31" s="881"/>
      <c r="E31" s="881"/>
      <c r="F31" s="881"/>
      <c r="G31" s="881"/>
      <c r="H31" s="881"/>
      <c r="I31" s="881"/>
      <c r="J31" s="881"/>
    </row>
    <row r="32" spans="1:10" x14ac:dyDescent="0.25">
      <c r="B32" s="178" t="s">
        <v>407</v>
      </c>
      <c r="C32" s="881"/>
      <c r="D32" s="881"/>
      <c r="E32" s="881"/>
      <c r="F32" s="881"/>
      <c r="G32" s="881"/>
      <c r="H32" s="881"/>
      <c r="I32" s="881"/>
      <c r="J32" s="881"/>
    </row>
    <row r="33" spans="2:10" x14ac:dyDescent="0.25">
      <c r="B33" s="178" t="s">
        <v>408</v>
      </c>
      <c r="C33" s="881"/>
      <c r="D33" s="881"/>
      <c r="E33" s="881"/>
      <c r="F33" s="881"/>
      <c r="G33" s="881"/>
      <c r="H33" s="881"/>
      <c r="I33" s="881"/>
      <c r="J33" s="881"/>
    </row>
    <row r="34" spans="2:10" x14ac:dyDescent="0.25">
      <c r="B34" s="178" t="s">
        <v>409</v>
      </c>
      <c r="C34" s="881"/>
      <c r="D34" s="881"/>
      <c r="E34" s="881"/>
      <c r="F34" s="881"/>
      <c r="G34" s="881"/>
      <c r="H34" s="881"/>
      <c r="I34" s="881"/>
      <c r="J34" s="881"/>
    </row>
  </sheetData>
  <sheetProtection password="DFDE" sheet="1" objects="1" scenarios="1" selectLockedCells="1"/>
  <mergeCells count="12">
    <mergeCell ref="C34:J34"/>
    <mergeCell ref="A1:J3"/>
    <mergeCell ref="A4:A5"/>
    <mergeCell ref="B4:B5"/>
    <mergeCell ref="C4:C5"/>
    <mergeCell ref="E4:E5"/>
    <mergeCell ref="H4:H5"/>
    <mergeCell ref="A6:I6"/>
    <mergeCell ref="A29:C29"/>
    <mergeCell ref="C31:J31"/>
    <mergeCell ref="C32:J32"/>
    <mergeCell ref="C33:J3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P30"/>
  <sheetViews>
    <sheetView workbookViewId="0">
      <selection activeCell="D2" sqref="D2:O2"/>
    </sheetView>
  </sheetViews>
  <sheetFormatPr baseColWidth="10" defaultRowHeight="12.75" x14ac:dyDescent="0.2"/>
  <cols>
    <col min="1" max="1" width="6.140625" style="236" customWidth="1"/>
    <col min="2" max="2" width="42.85546875" style="185" customWidth="1"/>
    <col min="3" max="3" width="10" style="185" customWidth="1"/>
    <col min="4" max="4" width="21.42578125" style="185" customWidth="1"/>
    <col min="5" max="5" width="24.140625" style="209" bestFit="1" customWidth="1"/>
    <col min="6" max="6" width="14.42578125" style="209" customWidth="1"/>
    <col min="7" max="7" width="9.28515625" style="185" bestFit="1" customWidth="1"/>
    <col min="8" max="10" width="11.28515625" style="185" customWidth="1"/>
    <col min="11" max="11" width="11.7109375" style="185" bestFit="1" customWidth="1"/>
    <col min="12" max="15" width="11.42578125" style="185"/>
    <col min="16" max="16" width="14.5703125" style="184" bestFit="1" customWidth="1"/>
    <col min="17" max="16384" width="11.42578125" style="185"/>
  </cols>
  <sheetData>
    <row r="1" spans="1:16" ht="15" x14ac:dyDescent="0.2">
      <c r="A1" s="877" t="s">
        <v>813</v>
      </c>
      <c r="B1" s="877"/>
      <c r="C1" s="877"/>
      <c r="D1" s="877"/>
      <c r="E1" s="877"/>
      <c r="F1" s="877"/>
      <c r="G1" s="877"/>
      <c r="H1" s="877"/>
      <c r="I1" s="877"/>
      <c r="J1" s="877"/>
      <c r="K1" s="877"/>
      <c r="L1" s="877"/>
      <c r="M1" s="877"/>
      <c r="N1" s="877"/>
      <c r="O1" s="877"/>
    </row>
    <row r="2" spans="1:16" ht="13.5" customHeight="1" thickBot="1" x14ac:dyDescent="0.25">
      <c r="A2" s="878" t="s">
        <v>410</v>
      </c>
      <c r="B2" s="878"/>
      <c r="C2" s="878"/>
      <c r="D2" s="930" t="s">
        <v>377</v>
      </c>
      <c r="E2" s="930"/>
      <c r="F2" s="930"/>
      <c r="G2" s="930"/>
      <c r="H2" s="930"/>
      <c r="I2" s="930"/>
      <c r="J2" s="930"/>
      <c r="K2" s="930"/>
      <c r="L2" s="930"/>
      <c r="M2" s="930"/>
      <c r="N2" s="930"/>
      <c r="O2" s="930"/>
    </row>
    <row r="3" spans="1:16" ht="12.75" customHeight="1" x14ac:dyDescent="0.2">
      <c r="A3" s="878"/>
      <c r="B3" s="878"/>
      <c r="C3" s="929"/>
      <c r="D3" s="879" t="s">
        <v>411</v>
      </c>
      <c r="E3" s="931" t="s">
        <v>412</v>
      </c>
      <c r="F3" s="931" t="s">
        <v>413</v>
      </c>
      <c r="G3" s="925" t="s">
        <v>258</v>
      </c>
      <c r="H3" s="926" t="s">
        <v>414</v>
      </c>
      <c r="I3" s="933" t="s">
        <v>545</v>
      </c>
      <c r="J3" s="925" t="s">
        <v>415</v>
      </c>
      <c r="K3" s="925" t="s">
        <v>416</v>
      </c>
      <c r="L3" s="925" t="s">
        <v>417</v>
      </c>
      <c r="M3" s="925" t="s">
        <v>418</v>
      </c>
      <c r="N3" s="925" t="s">
        <v>419</v>
      </c>
      <c r="O3" s="926" t="s">
        <v>420</v>
      </c>
    </row>
    <row r="4" spans="1:16" ht="12.75" customHeight="1" x14ac:dyDescent="0.2">
      <c r="A4" s="877" t="s">
        <v>378</v>
      </c>
      <c r="B4" s="877"/>
      <c r="C4" s="928"/>
      <c r="D4" s="880"/>
      <c r="E4" s="932"/>
      <c r="F4" s="932"/>
      <c r="G4" s="923"/>
      <c r="H4" s="927"/>
      <c r="I4" s="934"/>
      <c r="J4" s="923"/>
      <c r="K4" s="923"/>
      <c r="L4" s="923"/>
      <c r="M4" s="923"/>
      <c r="N4" s="923"/>
      <c r="O4" s="927"/>
    </row>
    <row r="5" spans="1:16" x14ac:dyDescent="0.2">
      <c r="A5" s="877"/>
      <c r="B5" s="877"/>
      <c r="C5" s="928"/>
      <c r="D5" s="880"/>
      <c r="E5" s="932"/>
      <c r="F5" s="932"/>
      <c r="G5" s="923"/>
      <c r="H5" s="927"/>
      <c r="I5" s="934"/>
      <c r="J5" s="923"/>
      <c r="K5" s="923"/>
      <c r="L5" s="923"/>
      <c r="M5" s="923"/>
      <c r="N5" s="923"/>
      <c r="O5" s="927"/>
      <c r="P5" s="184" t="s">
        <v>153</v>
      </c>
    </row>
    <row r="6" spans="1:16" s="20" customFormat="1" ht="13.5" customHeight="1" x14ac:dyDescent="0.25">
      <c r="A6" s="917"/>
      <c r="B6" s="917"/>
      <c r="C6" s="186" t="s">
        <v>421</v>
      </c>
      <c r="D6" s="918" t="s">
        <v>422</v>
      </c>
      <c r="E6" s="919"/>
      <c r="F6" s="919"/>
      <c r="G6" s="919"/>
      <c r="H6" s="920"/>
      <c r="I6" s="918" t="s">
        <v>423</v>
      </c>
      <c r="J6" s="919"/>
      <c r="K6" s="919"/>
      <c r="L6" s="919"/>
      <c r="M6" s="919"/>
      <c r="N6" s="919"/>
      <c r="O6" s="920"/>
      <c r="P6" s="187" t="s">
        <v>153</v>
      </c>
    </row>
    <row r="7" spans="1:16" ht="25.5" x14ac:dyDescent="0.2">
      <c r="A7" s="921" t="s">
        <v>635</v>
      </c>
      <c r="B7" s="921"/>
      <c r="C7" s="188" t="s">
        <v>424</v>
      </c>
      <c r="D7" s="922" t="s">
        <v>153</v>
      </c>
      <c r="E7" s="923"/>
      <c r="F7" s="923"/>
      <c r="G7" s="923"/>
      <c r="H7" s="924"/>
      <c r="I7" s="210">
        <v>8</v>
      </c>
      <c r="J7" s="211">
        <v>10</v>
      </c>
      <c r="K7" s="212">
        <v>12</v>
      </c>
      <c r="L7" s="212">
        <v>14</v>
      </c>
      <c r="M7" s="212">
        <v>16</v>
      </c>
      <c r="N7" s="212">
        <v>18</v>
      </c>
      <c r="O7" s="213">
        <v>20</v>
      </c>
    </row>
    <row r="8" spans="1:16" ht="98.25" customHeight="1" x14ac:dyDescent="0.2">
      <c r="A8" s="234">
        <v>1</v>
      </c>
      <c r="B8" s="189" t="s">
        <v>379</v>
      </c>
      <c r="C8" s="190" t="s">
        <v>425</v>
      </c>
      <c r="D8" s="233" t="s">
        <v>527</v>
      </c>
      <c r="E8" s="192" t="s">
        <v>530</v>
      </c>
      <c r="F8" s="193" t="s">
        <v>528</v>
      </c>
      <c r="G8" s="194">
        <v>1</v>
      </c>
      <c r="H8" s="195" t="s">
        <v>427</v>
      </c>
      <c r="I8" s="197"/>
      <c r="J8" s="197"/>
      <c r="K8" s="197"/>
      <c r="L8" s="197"/>
      <c r="M8" s="197"/>
      <c r="N8" s="197"/>
      <c r="O8" s="198"/>
    </row>
    <row r="9" spans="1:16" ht="204.75" customHeight="1" x14ac:dyDescent="0.2">
      <c r="A9" s="234">
        <v>2</v>
      </c>
      <c r="B9" s="189" t="s">
        <v>380</v>
      </c>
      <c r="C9" s="190" t="s">
        <v>425</v>
      </c>
      <c r="D9" s="233" t="s">
        <v>529</v>
      </c>
      <c r="E9" s="192" t="s">
        <v>532</v>
      </c>
      <c r="F9" s="193" t="s">
        <v>531</v>
      </c>
      <c r="G9" s="194">
        <v>1</v>
      </c>
      <c r="H9" s="195" t="s">
        <v>427</v>
      </c>
      <c r="I9" s="197"/>
      <c r="J9" s="197"/>
      <c r="K9" s="197"/>
      <c r="L9" s="197"/>
      <c r="M9" s="197"/>
      <c r="N9" s="197"/>
      <c r="O9" s="198"/>
    </row>
    <row r="10" spans="1:16" ht="107.25" customHeight="1" x14ac:dyDescent="0.2">
      <c r="A10" s="234">
        <v>3</v>
      </c>
      <c r="B10" s="189" t="s">
        <v>381</v>
      </c>
      <c r="C10" s="190" t="s">
        <v>425</v>
      </c>
      <c r="D10" s="233" t="s">
        <v>533</v>
      </c>
      <c r="E10" s="192" t="s">
        <v>534</v>
      </c>
      <c r="F10" s="193" t="s">
        <v>531</v>
      </c>
      <c r="G10" s="194">
        <v>1</v>
      </c>
      <c r="H10" s="195" t="s">
        <v>427</v>
      </c>
      <c r="I10" s="197"/>
      <c r="J10" s="197"/>
      <c r="K10" s="197"/>
      <c r="L10" s="197"/>
      <c r="M10" s="197"/>
      <c r="N10" s="197"/>
      <c r="O10" s="198"/>
    </row>
    <row r="11" spans="1:16" ht="168" customHeight="1" x14ac:dyDescent="0.2">
      <c r="A11" s="234">
        <v>4</v>
      </c>
      <c r="B11" s="189" t="s">
        <v>382</v>
      </c>
      <c r="C11" s="190" t="s">
        <v>425</v>
      </c>
      <c r="D11" s="191" t="s">
        <v>535</v>
      </c>
      <c r="E11" s="192" t="s">
        <v>536</v>
      </c>
      <c r="F11" s="193" t="s">
        <v>426</v>
      </c>
      <c r="G11" s="194">
        <v>1</v>
      </c>
      <c r="H11" s="195" t="s">
        <v>427</v>
      </c>
      <c r="I11" s="196" t="s">
        <v>428</v>
      </c>
      <c r="J11" s="197"/>
      <c r="K11" s="197"/>
      <c r="L11" s="197"/>
      <c r="M11" s="197"/>
      <c r="N11" s="197"/>
      <c r="O11" s="198"/>
    </row>
    <row r="12" spans="1:16" ht="102.75" customHeight="1" x14ac:dyDescent="0.2">
      <c r="A12" s="234">
        <v>5</v>
      </c>
      <c r="B12" s="189" t="s">
        <v>383</v>
      </c>
      <c r="C12" s="190" t="s">
        <v>425</v>
      </c>
      <c r="D12" s="191" t="s">
        <v>538</v>
      </c>
      <c r="E12" s="192" t="s">
        <v>539</v>
      </c>
      <c r="F12" s="193" t="s">
        <v>540</v>
      </c>
      <c r="G12" s="194">
        <v>1</v>
      </c>
      <c r="H12" s="195" t="s">
        <v>427</v>
      </c>
      <c r="I12" s="199"/>
      <c r="J12" s="197"/>
      <c r="K12" s="197"/>
      <c r="L12" s="197"/>
      <c r="M12" s="197"/>
      <c r="N12" s="197"/>
      <c r="O12" s="198"/>
    </row>
    <row r="13" spans="1:16" ht="51" customHeight="1" x14ac:dyDescent="0.2">
      <c r="A13" s="907">
        <v>6</v>
      </c>
      <c r="B13" s="908" t="s">
        <v>384</v>
      </c>
      <c r="C13" s="914" t="s">
        <v>425</v>
      </c>
      <c r="D13" s="909" t="s">
        <v>537</v>
      </c>
      <c r="E13" s="911" t="s">
        <v>429</v>
      </c>
      <c r="F13" s="911" t="s">
        <v>541</v>
      </c>
      <c r="G13" s="906">
        <v>7</v>
      </c>
      <c r="H13" s="195" t="s">
        <v>427</v>
      </c>
      <c r="I13" s="199"/>
      <c r="J13" s="197"/>
      <c r="K13" s="197"/>
      <c r="L13" s="197"/>
      <c r="M13" s="197"/>
      <c r="N13" s="197"/>
      <c r="O13" s="198"/>
    </row>
    <row r="14" spans="1:16" ht="51" customHeight="1" x14ac:dyDescent="0.2">
      <c r="A14" s="907"/>
      <c r="B14" s="908"/>
      <c r="C14" s="915"/>
      <c r="D14" s="909"/>
      <c r="E14" s="911"/>
      <c r="F14" s="911"/>
      <c r="G14" s="906"/>
      <c r="H14" s="195" t="s">
        <v>427</v>
      </c>
      <c r="I14" s="199"/>
      <c r="J14" s="197"/>
      <c r="K14" s="197"/>
      <c r="L14" s="197"/>
      <c r="M14" s="197"/>
      <c r="N14" s="197"/>
      <c r="O14" s="198"/>
    </row>
    <row r="15" spans="1:16" ht="51" customHeight="1" x14ac:dyDescent="0.2">
      <c r="A15" s="907"/>
      <c r="B15" s="908"/>
      <c r="C15" s="915"/>
      <c r="D15" s="909"/>
      <c r="E15" s="911"/>
      <c r="F15" s="911"/>
      <c r="G15" s="906"/>
      <c r="H15" s="195" t="s">
        <v>427</v>
      </c>
      <c r="I15" s="199"/>
      <c r="J15" s="197"/>
      <c r="K15" s="197"/>
      <c r="L15" s="197"/>
      <c r="M15" s="197"/>
      <c r="N15" s="197"/>
      <c r="O15" s="198"/>
    </row>
    <row r="16" spans="1:16" ht="51" customHeight="1" x14ac:dyDescent="0.2">
      <c r="A16" s="907"/>
      <c r="B16" s="908"/>
      <c r="C16" s="915"/>
      <c r="D16" s="909"/>
      <c r="E16" s="911"/>
      <c r="F16" s="911"/>
      <c r="G16" s="906"/>
      <c r="H16" s="195" t="s">
        <v>427</v>
      </c>
      <c r="I16" s="199"/>
      <c r="J16" s="197"/>
      <c r="K16" s="197"/>
      <c r="L16" s="197"/>
      <c r="M16" s="197"/>
      <c r="N16" s="197"/>
      <c r="O16" s="198"/>
      <c r="P16" s="185"/>
    </row>
    <row r="17" spans="1:16" ht="51" customHeight="1" x14ac:dyDescent="0.2">
      <c r="A17" s="907"/>
      <c r="B17" s="908"/>
      <c r="C17" s="915"/>
      <c r="D17" s="909"/>
      <c r="E17" s="911"/>
      <c r="F17" s="911"/>
      <c r="G17" s="906"/>
      <c r="H17" s="195" t="s">
        <v>427</v>
      </c>
      <c r="I17" s="199"/>
      <c r="J17" s="197"/>
      <c r="K17" s="197"/>
      <c r="L17" s="197"/>
      <c r="M17" s="197"/>
      <c r="N17" s="197"/>
      <c r="O17" s="198"/>
      <c r="P17" s="185"/>
    </row>
    <row r="18" spans="1:16" ht="51" customHeight="1" x14ac:dyDescent="0.2">
      <c r="A18" s="907"/>
      <c r="B18" s="908"/>
      <c r="C18" s="915"/>
      <c r="D18" s="909"/>
      <c r="E18" s="911"/>
      <c r="F18" s="911"/>
      <c r="G18" s="906"/>
      <c r="H18" s="195" t="s">
        <v>427</v>
      </c>
      <c r="I18" s="199"/>
      <c r="J18" s="197"/>
      <c r="K18" s="197"/>
      <c r="L18" s="197"/>
      <c r="M18" s="197"/>
      <c r="N18" s="197"/>
      <c r="O18" s="198"/>
      <c r="P18" s="185"/>
    </row>
    <row r="19" spans="1:16" ht="51" customHeight="1" x14ac:dyDescent="0.2">
      <c r="A19" s="907"/>
      <c r="B19" s="908"/>
      <c r="C19" s="916"/>
      <c r="D19" s="909"/>
      <c r="E19" s="911"/>
      <c r="F19" s="911"/>
      <c r="G19" s="906"/>
      <c r="H19" s="195" t="s">
        <v>427</v>
      </c>
      <c r="I19" s="199"/>
      <c r="J19" s="197"/>
      <c r="K19" s="197"/>
      <c r="L19" s="197"/>
      <c r="M19" s="197"/>
      <c r="N19" s="197"/>
      <c r="O19" s="198"/>
      <c r="P19" s="185"/>
    </row>
    <row r="20" spans="1:16" ht="51" customHeight="1" x14ac:dyDescent="0.2">
      <c r="A20" s="907">
        <v>7</v>
      </c>
      <c r="B20" s="908" t="s">
        <v>385</v>
      </c>
      <c r="C20" s="914" t="s">
        <v>425</v>
      </c>
      <c r="D20" s="909" t="s">
        <v>543</v>
      </c>
      <c r="E20" s="911" t="s">
        <v>542</v>
      </c>
      <c r="F20" s="911" t="s">
        <v>544</v>
      </c>
      <c r="G20" s="906">
        <v>2</v>
      </c>
      <c r="H20" s="195" t="s">
        <v>427</v>
      </c>
      <c r="I20" s="199"/>
      <c r="J20" s="197"/>
      <c r="K20" s="197"/>
      <c r="L20" s="197"/>
      <c r="M20" s="197"/>
      <c r="N20" s="197"/>
      <c r="O20" s="198"/>
      <c r="P20" s="185"/>
    </row>
    <row r="21" spans="1:16" ht="51.75" customHeight="1" thickBot="1" x14ac:dyDescent="0.25">
      <c r="A21" s="907"/>
      <c r="B21" s="908"/>
      <c r="C21" s="916"/>
      <c r="D21" s="910"/>
      <c r="E21" s="912"/>
      <c r="F21" s="912"/>
      <c r="G21" s="913"/>
      <c r="H21" s="200" t="s">
        <v>427</v>
      </c>
      <c r="I21" s="201"/>
      <c r="J21" s="202"/>
      <c r="K21" s="202"/>
      <c r="L21" s="202"/>
      <c r="M21" s="202"/>
      <c r="N21" s="202"/>
      <c r="O21" s="203"/>
      <c r="P21" s="185"/>
    </row>
    <row r="22" spans="1:16" ht="13.5" thickBot="1" x14ac:dyDescent="0.25">
      <c r="A22" s="235"/>
      <c r="B22" s="204" t="s">
        <v>153</v>
      </c>
      <c r="C22" s="205"/>
      <c r="D22" s="206"/>
      <c r="E22" s="896" t="s">
        <v>153</v>
      </c>
      <c r="F22" s="897"/>
      <c r="G22" s="897"/>
      <c r="H22" s="898"/>
      <c r="I22" s="899" t="s">
        <v>153</v>
      </c>
      <c r="J22" s="900"/>
      <c r="K22" s="900"/>
      <c r="L22" s="900"/>
      <c r="M22" s="900"/>
      <c r="N22" s="900"/>
      <c r="O22" s="901"/>
      <c r="P22" s="185"/>
    </row>
    <row r="23" spans="1:16" ht="13.5" thickBot="1" x14ac:dyDescent="0.25">
      <c r="A23" s="902" t="s">
        <v>430</v>
      </c>
      <c r="B23" s="903"/>
      <c r="C23" s="903"/>
      <c r="D23" s="903"/>
      <c r="E23" s="903"/>
      <c r="F23" s="903"/>
      <c r="G23" s="903"/>
      <c r="H23" s="903"/>
      <c r="I23" s="207"/>
      <c r="J23" s="904" t="s">
        <v>153</v>
      </c>
      <c r="K23" s="904"/>
      <c r="L23" s="904"/>
      <c r="M23" s="904"/>
      <c r="N23" s="904"/>
      <c r="O23" s="905"/>
      <c r="P23" s="185"/>
    </row>
    <row r="24" spans="1:16" x14ac:dyDescent="0.2">
      <c r="B24" s="185" t="s">
        <v>153</v>
      </c>
      <c r="E24" s="208" t="s">
        <v>153</v>
      </c>
      <c r="F24" s="208"/>
      <c r="G24" s="184"/>
      <c r="P24" s="185"/>
    </row>
    <row r="26" spans="1:16" x14ac:dyDescent="0.2">
      <c r="E26" s="185"/>
      <c r="F26" s="185"/>
      <c r="P26" s="185"/>
    </row>
    <row r="27" spans="1:16" x14ac:dyDescent="0.2">
      <c r="E27" s="185"/>
      <c r="F27" s="185"/>
      <c r="P27" s="185"/>
    </row>
    <row r="28" spans="1:16" x14ac:dyDescent="0.2">
      <c r="E28" s="185"/>
      <c r="F28" s="185"/>
      <c r="P28" s="185"/>
    </row>
    <row r="29" spans="1:16" x14ac:dyDescent="0.2">
      <c r="E29" s="185"/>
      <c r="F29" s="185"/>
      <c r="P29" s="185"/>
    </row>
    <row r="30" spans="1:16" x14ac:dyDescent="0.2">
      <c r="E30" s="185"/>
      <c r="F30" s="185"/>
      <c r="P30" s="185"/>
    </row>
  </sheetData>
  <sheetProtection password="DFDE" sheet="1" objects="1" scenarios="1" selectLockedCells="1"/>
  <mergeCells count="39">
    <mergeCell ref="N3:N5"/>
    <mergeCell ref="O3:O5"/>
    <mergeCell ref="A4:C5"/>
    <mergeCell ref="A1:O1"/>
    <mergeCell ref="A2:C3"/>
    <mergeCell ref="D2:O2"/>
    <mergeCell ref="D3:D5"/>
    <mergeCell ref="E3:E5"/>
    <mergeCell ref="F3:F5"/>
    <mergeCell ref="G3:G5"/>
    <mergeCell ref="H3:H5"/>
    <mergeCell ref="I3:I5"/>
    <mergeCell ref="J3:J5"/>
    <mergeCell ref="E13:E19"/>
    <mergeCell ref="F13:F19"/>
    <mergeCell ref="K3:K5"/>
    <mergeCell ref="L3:L5"/>
    <mergeCell ref="M3:M5"/>
    <mergeCell ref="A6:B6"/>
    <mergeCell ref="D6:H6"/>
    <mergeCell ref="I6:O6"/>
    <mergeCell ref="A7:B7"/>
    <mergeCell ref="D7:H7"/>
    <mergeCell ref="E22:H22"/>
    <mergeCell ref="I22:O22"/>
    <mergeCell ref="A23:H23"/>
    <mergeCell ref="J23:O23"/>
    <mergeCell ref="G13:G19"/>
    <mergeCell ref="A20:A21"/>
    <mergeCell ref="B20:B21"/>
    <mergeCell ref="D20:D21"/>
    <mergeCell ref="E20:E21"/>
    <mergeCell ref="F20:F21"/>
    <mergeCell ref="G20:G21"/>
    <mergeCell ref="C13:C19"/>
    <mergeCell ref="C20:C21"/>
    <mergeCell ref="A13:A19"/>
    <mergeCell ref="B13:B19"/>
    <mergeCell ref="D13:D1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H92"/>
  <sheetViews>
    <sheetView zoomScale="120" zoomScaleNormal="120" workbookViewId="0">
      <selection activeCell="B5" sqref="B5:D5"/>
    </sheetView>
  </sheetViews>
  <sheetFormatPr baseColWidth="10" defaultRowHeight="10.5" x14ac:dyDescent="0.25"/>
  <cols>
    <col min="1" max="1" width="8.85546875" style="221" customWidth="1"/>
    <col min="2" max="2" width="10.42578125" style="221" bestFit="1" customWidth="1"/>
    <col min="3" max="3" width="43" style="221" customWidth="1"/>
    <col min="4" max="4" width="6" style="221" customWidth="1"/>
    <col min="5" max="5" width="11.28515625" style="221" customWidth="1"/>
    <col min="6" max="6" width="11.28515625" style="221" bestFit="1" customWidth="1"/>
    <col min="7" max="7" width="19.85546875" style="221" customWidth="1"/>
    <col min="8" max="8" width="11" style="215" bestFit="1" customWidth="1"/>
    <col min="9" max="16384" width="11.42578125" style="214"/>
  </cols>
  <sheetData>
    <row r="1" spans="1:8" ht="15" x14ac:dyDescent="0.25">
      <c r="A1" s="945" t="s">
        <v>814</v>
      </c>
      <c r="B1" s="946"/>
      <c r="C1" s="946"/>
      <c r="D1" s="946"/>
      <c r="E1" s="947" t="s">
        <v>431</v>
      </c>
      <c r="F1" s="948"/>
      <c r="G1" s="949"/>
      <c r="H1" s="214"/>
    </row>
    <row r="2" spans="1:8" ht="11.25" thickBot="1" x14ac:dyDescent="0.3">
      <c r="A2" s="953" t="s">
        <v>619</v>
      </c>
      <c r="B2" s="954"/>
      <c r="C2" s="954"/>
      <c r="D2" s="954"/>
      <c r="E2" s="950"/>
      <c r="F2" s="951"/>
      <c r="G2" s="952"/>
      <c r="H2" s="214"/>
    </row>
    <row r="3" spans="1:8" ht="11.25" thickBot="1" x14ac:dyDescent="0.3">
      <c r="A3" s="216" t="s">
        <v>432</v>
      </c>
      <c r="B3" s="222" t="s">
        <v>1</v>
      </c>
      <c r="C3" s="222" t="s">
        <v>2</v>
      </c>
      <c r="D3" s="223" t="s">
        <v>3</v>
      </c>
      <c r="E3" s="953"/>
      <c r="F3" s="954"/>
      <c r="G3" s="955"/>
      <c r="H3" s="214"/>
    </row>
    <row r="4" spans="1:8" ht="15" thickBot="1" x14ac:dyDescent="0.3">
      <c r="A4" s="217" t="s">
        <v>153</v>
      </c>
      <c r="B4" s="956" t="s">
        <v>433</v>
      </c>
      <c r="C4" s="957"/>
      <c r="D4" s="958"/>
      <c r="E4" s="224" t="s">
        <v>434</v>
      </c>
      <c r="F4" s="225" t="s">
        <v>435</v>
      </c>
      <c r="G4" s="225" t="s">
        <v>166</v>
      </c>
      <c r="H4" s="214"/>
    </row>
    <row r="5" spans="1:8" ht="11.25" thickBot="1" x14ac:dyDescent="0.3">
      <c r="A5" s="218">
        <v>1</v>
      </c>
      <c r="B5" s="959" t="s">
        <v>436</v>
      </c>
      <c r="C5" s="959"/>
      <c r="D5" s="960"/>
      <c r="E5" s="961" t="s">
        <v>436</v>
      </c>
      <c r="F5" s="962"/>
      <c r="G5" s="963"/>
      <c r="H5" s="214"/>
    </row>
    <row r="6" spans="1:8" x14ac:dyDescent="0.25">
      <c r="A6" s="964" t="s">
        <v>4</v>
      </c>
      <c r="B6" s="226" t="s">
        <v>437</v>
      </c>
      <c r="C6" s="966" t="s">
        <v>438</v>
      </c>
      <c r="D6" s="967"/>
      <c r="E6" s="968" t="s">
        <v>438</v>
      </c>
      <c r="F6" s="969"/>
      <c r="G6" s="970"/>
      <c r="H6" s="214"/>
    </row>
    <row r="7" spans="1:8" x14ac:dyDescent="0.25">
      <c r="A7" s="965"/>
      <c r="B7" s="971" t="s">
        <v>439</v>
      </c>
      <c r="C7" s="972"/>
      <c r="D7" s="973"/>
      <c r="E7" s="974" t="s">
        <v>440</v>
      </c>
      <c r="F7" s="972"/>
      <c r="G7" s="973"/>
      <c r="H7" s="214"/>
    </row>
    <row r="8" spans="1:8" ht="31.5" customHeight="1" x14ac:dyDescent="0.25">
      <c r="A8" s="116">
        <v>1</v>
      </c>
      <c r="B8" s="941" t="s">
        <v>441</v>
      </c>
      <c r="C8" s="941"/>
      <c r="D8" s="941"/>
      <c r="E8" s="227" t="s">
        <v>153</v>
      </c>
      <c r="F8" s="227" t="s">
        <v>153</v>
      </c>
      <c r="G8" s="228" t="s">
        <v>442</v>
      </c>
      <c r="H8" s="214"/>
    </row>
    <row r="9" spans="1:8" ht="43.5" customHeight="1" x14ac:dyDescent="0.25">
      <c r="A9" s="116">
        <f>A8+1</f>
        <v>2</v>
      </c>
      <c r="B9" s="941" t="s">
        <v>443</v>
      </c>
      <c r="C9" s="941"/>
      <c r="D9" s="941"/>
      <c r="E9" s="227"/>
      <c r="F9" s="227"/>
      <c r="G9" s="228" t="s">
        <v>442</v>
      </c>
      <c r="H9" s="214"/>
    </row>
    <row r="10" spans="1:8" ht="31.5" customHeight="1" x14ac:dyDescent="0.25">
      <c r="A10" s="116">
        <f t="shared" ref="A10:A30" si="0">A9+1</f>
        <v>3</v>
      </c>
      <c r="B10" s="941" t="s">
        <v>444</v>
      </c>
      <c r="C10" s="941"/>
      <c r="D10" s="941"/>
      <c r="E10" s="227"/>
      <c r="F10" s="227"/>
      <c r="G10" s="228" t="s">
        <v>442</v>
      </c>
      <c r="H10" s="214"/>
    </row>
    <row r="11" spans="1:8" ht="43.5" customHeight="1" x14ac:dyDescent="0.25">
      <c r="A11" s="109">
        <f t="shared" si="0"/>
        <v>4</v>
      </c>
      <c r="B11" s="941" t="s">
        <v>445</v>
      </c>
      <c r="C11" s="941"/>
      <c r="D11" s="941"/>
      <c r="E11" s="227"/>
      <c r="F11" s="227"/>
      <c r="G11" s="228" t="s">
        <v>442</v>
      </c>
      <c r="H11" s="214"/>
    </row>
    <row r="12" spans="1:8" ht="31.5" customHeight="1" x14ac:dyDescent="0.25">
      <c r="A12" s="109">
        <f t="shared" si="0"/>
        <v>5</v>
      </c>
      <c r="B12" s="941" t="s">
        <v>446</v>
      </c>
      <c r="C12" s="941"/>
      <c r="D12" s="941"/>
      <c r="E12" s="227"/>
      <c r="F12" s="227"/>
      <c r="G12" s="228" t="s">
        <v>442</v>
      </c>
      <c r="H12" s="214"/>
    </row>
    <row r="13" spans="1:8" ht="31.5" customHeight="1" x14ac:dyDescent="0.25">
      <c r="A13" s="109">
        <f t="shared" si="0"/>
        <v>6</v>
      </c>
      <c r="B13" s="941" t="s">
        <v>447</v>
      </c>
      <c r="C13" s="941"/>
      <c r="D13" s="941"/>
      <c r="E13" s="227"/>
      <c r="F13" s="227" t="s">
        <v>153</v>
      </c>
      <c r="G13" s="228" t="s">
        <v>442</v>
      </c>
      <c r="H13" s="214"/>
    </row>
    <row r="14" spans="1:8" ht="31.5" customHeight="1" x14ac:dyDescent="0.25">
      <c r="A14" s="109">
        <f t="shared" si="0"/>
        <v>7</v>
      </c>
      <c r="B14" s="944" t="s">
        <v>448</v>
      </c>
      <c r="C14" s="944"/>
      <c r="D14" s="944"/>
      <c r="E14" s="227"/>
      <c r="F14" s="227"/>
      <c r="G14" s="228" t="s">
        <v>442</v>
      </c>
      <c r="H14" s="214"/>
    </row>
    <row r="15" spans="1:8" ht="31.5" customHeight="1" x14ac:dyDescent="0.25">
      <c r="A15" s="109">
        <f t="shared" si="0"/>
        <v>8</v>
      </c>
      <c r="B15" s="944" t="s">
        <v>449</v>
      </c>
      <c r="C15" s="944"/>
      <c r="D15" s="944"/>
      <c r="E15" s="227"/>
      <c r="F15" s="227" t="s">
        <v>153</v>
      </c>
      <c r="G15" s="228" t="s">
        <v>442</v>
      </c>
      <c r="H15" s="214"/>
    </row>
    <row r="16" spans="1:8" ht="31.5" customHeight="1" x14ac:dyDescent="0.25">
      <c r="A16" s="109">
        <f t="shared" si="0"/>
        <v>9</v>
      </c>
      <c r="B16" s="941" t="s">
        <v>450</v>
      </c>
      <c r="C16" s="941"/>
      <c r="D16" s="941"/>
      <c r="E16" s="227"/>
      <c r="F16" s="227" t="s">
        <v>153</v>
      </c>
      <c r="G16" s="228" t="s">
        <v>442</v>
      </c>
      <c r="H16" s="214"/>
    </row>
    <row r="17" spans="1:8" ht="44.25" customHeight="1" x14ac:dyDescent="0.25">
      <c r="A17" s="109">
        <f t="shared" si="0"/>
        <v>10</v>
      </c>
      <c r="B17" s="941" t="s">
        <v>451</v>
      </c>
      <c r="C17" s="941"/>
      <c r="D17" s="941"/>
      <c r="E17" s="227"/>
      <c r="F17" s="227"/>
      <c r="G17" s="228" t="s">
        <v>442</v>
      </c>
      <c r="H17" s="214"/>
    </row>
    <row r="18" spans="1:8" ht="31.5" customHeight="1" x14ac:dyDescent="0.25">
      <c r="A18" s="109">
        <f t="shared" si="0"/>
        <v>11</v>
      </c>
      <c r="B18" s="941" t="s">
        <v>452</v>
      </c>
      <c r="C18" s="941"/>
      <c r="D18" s="941"/>
      <c r="E18" s="227"/>
      <c r="F18" s="227"/>
      <c r="G18" s="228" t="s">
        <v>442</v>
      </c>
      <c r="H18" s="214"/>
    </row>
    <row r="19" spans="1:8" ht="31.5" customHeight="1" x14ac:dyDescent="0.25">
      <c r="A19" s="109">
        <f t="shared" si="0"/>
        <v>12</v>
      </c>
      <c r="B19" s="941" t="s">
        <v>453</v>
      </c>
      <c r="C19" s="941"/>
      <c r="D19" s="941"/>
      <c r="E19" s="227"/>
      <c r="F19" s="227"/>
      <c r="G19" s="228" t="s">
        <v>442</v>
      </c>
      <c r="H19" s="214"/>
    </row>
    <row r="20" spans="1:8" ht="31.5" customHeight="1" x14ac:dyDescent="0.25">
      <c r="A20" s="109">
        <f t="shared" si="0"/>
        <v>13</v>
      </c>
      <c r="B20" s="941" t="s">
        <v>454</v>
      </c>
      <c r="C20" s="941"/>
      <c r="D20" s="941"/>
      <c r="E20" s="227"/>
      <c r="F20" s="227"/>
      <c r="G20" s="228" t="s">
        <v>442</v>
      </c>
      <c r="H20" s="214"/>
    </row>
    <row r="21" spans="1:8" ht="48.75" customHeight="1" x14ac:dyDescent="0.25">
      <c r="A21" s="109">
        <f t="shared" si="0"/>
        <v>14</v>
      </c>
      <c r="B21" s="941" t="s">
        <v>455</v>
      </c>
      <c r="C21" s="941"/>
      <c r="D21" s="941"/>
      <c r="E21" s="227"/>
      <c r="F21" s="227"/>
      <c r="G21" s="228" t="s">
        <v>442</v>
      </c>
      <c r="H21" s="214"/>
    </row>
    <row r="22" spans="1:8" ht="38.25" customHeight="1" x14ac:dyDescent="0.25">
      <c r="A22" s="109">
        <f t="shared" si="0"/>
        <v>15</v>
      </c>
      <c r="B22" s="941" t="s">
        <v>456</v>
      </c>
      <c r="C22" s="941"/>
      <c r="D22" s="941"/>
      <c r="E22" s="227"/>
      <c r="F22" s="227"/>
      <c r="G22" s="228" t="s">
        <v>442</v>
      </c>
      <c r="H22" s="214"/>
    </row>
    <row r="23" spans="1:8" ht="31.5" customHeight="1" x14ac:dyDescent="0.25">
      <c r="A23" s="109">
        <f t="shared" si="0"/>
        <v>16</v>
      </c>
      <c r="B23" s="941" t="s">
        <v>457</v>
      </c>
      <c r="C23" s="941"/>
      <c r="D23" s="941"/>
      <c r="E23" s="227"/>
      <c r="F23" s="227"/>
      <c r="G23" s="228" t="s">
        <v>442</v>
      </c>
      <c r="H23" s="214"/>
    </row>
    <row r="24" spans="1:8" ht="31.5" customHeight="1" x14ac:dyDescent="0.25">
      <c r="A24" s="109">
        <f t="shared" si="0"/>
        <v>17</v>
      </c>
      <c r="B24" s="941" t="s">
        <v>458</v>
      </c>
      <c r="C24" s="941"/>
      <c r="D24" s="941"/>
      <c r="E24" s="227"/>
      <c r="F24" s="227"/>
      <c r="G24" s="228" t="s">
        <v>442</v>
      </c>
      <c r="H24" s="214"/>
    </row>
    <row r="25" spans="1:8" ht="31.5" customHeight="1" x14ac:dyDescent="0.25">
      <c r="A25" s="109">
        <f t="shared" si="0"/>
        <v>18</v>
      </c>
      <c r="B25" s="941" t="s">
        <v>459</v>
      </c>
      <c r="C25" s="941"/>
      <c r="D25" s="941"/>
      <c r="E25" s="227"/>
      <c r="F25" s="227"/>
      <c r="G25" s="228" t="s">
        <v>442</v>
      </c>
      <c r="H25" s="214"/>
    </row>
    <row r="26" spans="1:8" ht="31.5" customHeight="1" x14ac:dyDescent="0.25">
      <c r="A26" s="109">
        <f t="shared" si="0"/>
        <v>19</v>
      </c>
      <c r="B26" s="935" t="s">
        <v>460</v>
      </c>
      <c r="C26" s="936"/>
      <c r="D26" s="937"/>
      <c r="E26" s="227"/>
      <c r="F26" s="227"/>
      <c r="G26" s="228" t="s">
        <v>442</v>
      </c>
      <c r="H26" s="214"/>
    </row>
    <row r="27" spans="1:8" ht="57.75" customHeight="1" x14ac:dyDescent="0.25">
      <c r="A27" s="109">
        <f t="shared" si="0"/>
        <v>20</v>
      </c>
      <c r="B27" s="940" t="s">
        <v>461</v>
      </c>
      <c r="C27" s="940"/>
      <c r="D27" s="940"/>
      <c r="E27" s="227"/>
      <c r="F27" s="227"/>
      <c r="G27" s="228" t="s">
        <v>442</v>
      </c>
      <c r="H27" s="214"/>
    </row>
    <row r="28" spans="1:8" ht="31.5" customHeight="1" x14ac:dyDescent="0.25">
      <c r="A28" s="109">
        <f t="shared" si="0"/>
        <v>21</v>
      </c>
      <c r="B28" s="941" t="s">
        <v>462</v>
      </c>
      <c r="C28" s="941"/>
      <c r="D28" s="941"/>
      <c r="E28" s="227"/>
      <c r="F28" s="227"/>
      <c r="G28" s="228" t="s">
        <v>442</v>
      </c>
      <c r="H28" s="214"/>
    </row>
    <row r="29" spans="1:8" ht="45.75" customHeight="1" x14ac:dyDescent="0.25">
      <c r="A29" s="109">
        <f t="shared" si="0"/>
        <v>22</v>
      </c>
      <c r="B29" s="941" t="s">
        <v>463</v>
      </c>
      <c r="C29" s="941"/>
      <c r="D29" s="941"/>
      <c r="E29" s="227"/>
      <c r="F29" s="227"/>
      <c r="G29" s="228" t="s">
        <v>442</v>
      </c>
      <c r="H29" s="214"/>
    </row>
    <row r="30" spans="1:8" ht="41.25" customHeight="1" thickBot="1" x14ac:dyDescent="0.3">
      <c r="A30" s="110">
        <f t="shared" si="0"/>
        <v>23</v>
      </c>
      <c r="B30" s="942" t="s">
        <v>464</v>
      </c>
      <c r="C30" s="942"/>
      <c r="D30" s="942"/>
      <c r="E30" s="229"/>
      <c r="F30" s="229"/>
      <c r="G30" s="230" t="s">
        <v>442</v>
      </c>
      <c r="H30" s="214"/>
    </row>
    <row r="31" spans="1:8" ht="23.25" customHeight="1" x14ac:dyDescent="0.25">
      <c r="A31" s="219" t="s">
        <v>49</v>
      </c>
      <c r="B31" s="231" t="s">
        <v>465</v>
      </c>
      <c r="C31" s="938" t="s">
        <v>466</v>
      </c>
      <c r="D31" s="938"/>
      <c r="E31" s="938" t="s">
        <v>466</v>
      </c>
      <c r="F31" s="938"/>
      <c r="G31" s="939"/>
      <c r="H31" s="214"/>
    </row>
    <row r="32" spans="1:8" ht="31.5" customHeight="1" x14ac:dyDescent="0.25">
      <c r="A32" s="109">
        <v>24</v>
      </c>
      <c r="B32" s="941" t="s">
        <v>467</v>
      </c>
      <c r="C32" s="941"/>
      <c r="D32" s="941"/>
      <c r="E32" s="227"/>
      <c r="F32" s="227"/>
      <c r="G32" s="228" t="s">
        <v>442</v>
      </c>
    </row>
    <row r="33" spans="1:8" ht="46.5" customHeight="1" x14ac:dyDescent="0.25">
      <c r="A33" s="109">
        <f>A32+1</f>
        <v>25</v>
      </c>
      <c r="B33" s="941" t="s">
        <v>468</v>
      </c>
      <c r="C33" s="941"/>
      <c r="D33" s="941"/>
      <c r="E33" s="227"/>
      <c r="F33" s="227"/>
      <c r="G33" s="228" t="s">
        <v>442</v>
      </c>
    </row>
    <row r="34" spans="1:8" ht="84.75" customHeight="1" x14ac:dyDescent="0.25">
      <c r="A34" s="109">
        <f t="shared" ref="A34:A43" si="1">A33+1</f>
        <v>26</v>
      </c>
      <c r="B34" s="941" t="s">
        <v>469</v>
      </c>
      <c r="C34" s="941"/>
      <c r="D34" s="941"/>
      <c r="E34" s="227"/>
      <c r="F34" s="227"/>
      <c r="G34" s="228" t="s">
        <v>442</v>
      </c>
    </row>
    <row r="35" spans="1:8" ht="86.25" customHeight="1" x14ac:dyDescent="0.25">
      <c r="A35" s="109">
        <f t="shared" si="1"/>
        <v>27</v>
      </c>
      <c r="B35" s="941" t="s">
        <v>470</v>
      </c>
      <c r="C35" s="941"/>
      <c r="D35" s="941"/>
      <c r="E35" s="227"/>
      <c r="F35" s="227"/>
      <c r="G35" s="228" t="s">
        <v>442</v>
      </c>
    </row>
    <row r="36" spans="1:8" ht="48.75" customHeight="1" x14ac:dyDescent="0.25">
      <c r="A36" s="109">
        <f t="shared" si="1"/>
        <v>28</v>
      </c>
      <c r="B36" s="941" t="s">
        <v>594</v>
      </c>
      <c r="C36" s="941"/>
      <c r="D36" s="941"/>
      <c r="E36" s="227"/>
      <c r="F36" s="227"/>
      <c r="G36" s="228" t="s">
        <v>442</v>
      </c>
    </row>
    <row r="37" spans="1:8" ht="45.75" customHeight="1" x14ac:dyDescent="0.25">
      <c r="A37" s="109">
        <f t="shared" si="1"/>
        <v>29</v>
      </c>
      <c r="B37" s="941" t="s">
        <v>471</v>
      </c>
      <c r="C37" s="941"/>
      <c r="D37" s="941"/>
      <c r="E37" s="227"/>
      <c r="F37" s="227"/>
      <c r="G37" s="228" t="s">
        <v>442</v>
      </c>
    </row>
    <row r="38" spans="1:8" ht="36" customHeight="1" x14ac:dyDescent="0.25">
      <c r="A38" s="109">
        <f t="shared" si="1"/>
        <v>30</v>
      </c>
      <c r="B38" s="941" t="s">
        <v>472</v>
      </c>
      <c r="C38" s="941"/>
      <c r="D38" s="941"/>
      <c r="E38" s="227"/>
      <c r="F38" s="227"/>
      <c r="G38" s="228" t="s">
        <v>442</v>
      </c>
      <c r="H38" s="215" t="s">
        <v>153</v>
      </c>
    </row>
    <row r="39" spans="1:8" ht="47.25" customHeight="1" x14ac:dyDescent="0.25">
      <c r="A39" s="109">
        <f t="shared" si="1"/>
        <v>31</v>
      </c>
      <c r="B39" s="941" t="s">
        <v>473</v>
      </c>
      <c r="C39" s="941"/>
      <c r="D39" s="941"/>
      <c r="E39" s="227"/>
      <c r="F39" s="227"/>
      <c r="G39" s="228" t="s">
        <v>442</v>
      </c>
    </row>
    <row r="40" spans="1:8" ht="32.25" customHeight="1" x14ac:dyDescent="0.25">
      <c r="A40" s="109">
        <f t="shared" si="1"/>
        <v>32</v>
      </c>
      <c r="B40" s="941" t="s">
        <v>474</v>
      </c>
      <c r="C40" s="941"/>
      <c r="D40" s="941"/>
      <c r="E40" s="227"/>
      <c r="F40" s="227"/>
      <c r="G40" s="228" t="s">
        <v>442</v>
      </c>
    </row>
    <row r="41" spans="1:8" ht="37.5" customHeight="1" x14ac:dyDescent="0.25">
      <c r="A41" s="109">
        <f t="shared" si="1"/>
        <v>33</v>
      </c>
      <c r="B41" s="941" t="s">
        <v>475</v>
      </c>
      <c r="C41" s="941"/>
      <c r="D41" s="941"/>
      <c r="E41" s="227"/>
      <c r="F41" s="227"/>
      <c r="G41" s="228" t="s">
        <v>442</v>
      </c>
    </row>
    <row r="42" spans="1:8" ht="54" customHeight="1" x14ac:dyDescent="0.25">
      <c r="A42" s="109">
        <f t="shared" si="1"/>
        <v>34</v>
      </c>
      <c r="B42" s="941" t="s">
        <v>476</v>
      </c>
      <c r="C42" s="941"/>
      <c r="D42" s="941"/>
      <c r="E42" s="227"/>
      <c r="F42" s="227"/>
      <c r="G42" s="228" t="s">
        <v>442</v>
      </c>
    </row>
    <row r="43" spans="1:8" ht="42" customHeight="1" thickBot="1" x14ac:dyDescent="0.3">
      <c r="A43" s="110">
        <f t="shared" si="1"/>
        <v>35</v>
      </c>
      <c r="B43" s="943" t="s">
        <v>477</v>
      </c>
      <c r="C43" s="943"/>
      <c r="D43" s="943"/>
      <c r="E43" s="229"/>
      <c r="F43" s="229"/>
      <c r="G43" s="230" t="s">
        <v>442</v>
      </c>
    </row>
    <row r="44" spans="1:8" ht="31.5" customHeight="1" x14ac:dyDescent="0.25">
      <c r="A44" s="220" t="s">
        <v>191</v>
      </c>
      <c r="B44" s="231" t="s">
        <v>478</v>
      </c>
      <c r="C44" s="938" t="s">
        <v>479</v>
      </c>
      <c r="D44" s="938"/>
      <c r="E44" s="938" t="s">
        <v>479</v>
      </c>
      <c r="F44" s="938"/>
      <c r="G44" s="939"/>
    </row>
    <row r="45" spans="1:8" ht="41.25" customHeight="1" x14ac:dyDescent="0.25">
      <c r="A45" s="109">
        <v>36</v>
      </c>
      <c r="B45" s="941" t="s">
        <v>480</v>
      </c>
      <c r="C45" s="941"/>
      <c r="D45" s="941"/>
      <c r="E45" s="227"/>
      <c r="F45" s="227"/>
      <c r="G45" s="228" t="s">
        <v>442</v>
      </c>
      <c r="H45" s="214"/>
    </row>
    <row r="46" spans="1:8" ht="31.5" customHeight="1" x14ac:dyDescent="0.25">
      <c r="A46" s="109">
        <f>A45+1</f>
        <v>37</v>
      </c>
      <c r="B46" s="941" t="s">
        <v>481</v>
      </c>
      <c r="C46" s="941"/>
      <c r="D46" s="941"/>
      <c r="E46" s="227"/>
      <c r="F46" s="227"/>
      <c r="G46" s="228" t="s">
        <v>442</v>
      </c>
      <c r="H46" s="214"/>
    </row>
    <row r="47" spans="1:8" ht="38.25" customHeight="1" x14ac:dyDescent="0.25">
      <c r="A47" s="109">
        <f t="shared" ref="A47:A57" si="2">A46+1</f>
        <v>38</v>
      </c>
      <c r="B47" s="941" t="s">
        <v>482</v>
      </c>
      <c r="C47" s="941"/>
      <c r="D47" s="941"/>
      <c r="E47" s="227"/>
      <c r="F47" s="227"/>
      <c r="G47" s="228" t="s">
        <v>442</v>
      </c>
      <c r="H47" s="214"/>
    </row>
    <row r="48" spans="1:8" ht="48" customHeight="1" x14ac:dyDescent="0.25">
      <c r="A48" s="109">
        <f t="shared" si="2"/>
        <v>39</v>
      </c>
      <c r="B48" s="940" t="s">
        <v>483</v>
      </c>
      <c r="C48" s="940"/>
      <c r="D48" s="940"/>
      <c r="E48" s="227"/>
      <c r="F48" s="227"/>
      <c r="G48" s="228" t="s">
        <v>442</v>
      </c>
      <c r="H48" s="214"/>
    </row>
    <row r="49" spans="1:8" ht="49.5" customHeight="1" x14ac:dyDescent="0.25">
      <c r="A49" s="109">
        <f t="shared" si="2"/>
        <v>40</v>
      </c>
      <c r="B49" s="941" t="s">
        <v>484</v>
      </c>
      <c r="C49" s="941"/>
      <c r="D49" s="941"/>
      <c r="E49" s="227"/>
      <c r="F49" s="227"/>
      <c r="G49" s="228" t="s">
        <v>442</v>
      </c>
      <c r="H49" s="214"/>
    </row>
    <row r="50" spans="1:8" ht="44.25" customHeight="1" x14ac:dyDescent="0.25">
      <c r="A50" s="109">
        <f t="shared" si="2"/>
        <v>41</v>
      </c>
      <c r="B50" s="941" t="s">
        <v>485</v>
      </c>
      <c r="C50" s="941"/>
      <c r="D50" s="941"/>
      <c r="E50" s="227"/>
      <c r="F50" s="227"/>
      <c r="G50" s="228" t="s">
        <v>442</v>
      </c>
      <c r="H50" s="214"/>
    </row>
    <row r="51" spans="1:8" ht="39" customHeight="1" x14ac:dyDescent="0.25">
      <c r="A51" s="109">
        <f t="shared" si="2"/>
        <v>42</v>
      </c>
      <c r="B51" s="941" t="s">
        <v>486</v>
      </c>
      <c r="C51" s="941"/>
      <c r="D51" s="941"/>
      <c r="E51" s="227"/>
      <c r="F51" s="227"/>
      <c r="G51" s="228" t="s">
        <v>442</v>
      </c>
      <c r="H51" s="214"/>
    </row>
    <row r="52" spans="1:8" ht="36.75" customHeight="1" x14ac:dyDescent="0.25">
      <c r="A52" s="109">
        <f t="shared" si="2"/>
        <v>43</v>
      </c>
      <c r="B52" s="941" t="s">
        <v>487</v>
      </c>
      <c r="C52" s="941"/>
      <c r="D52" s="941"/>
      <c r="E52" s="227"/>
      <c r="F52" s="227"/>
      <c r="G52" s="228" t="s">
        <v>442</v>
      </c>
      <c r="H52" s="214"/>
    </row>
    <row r="53" spans="1:8" ht="54.75" customHeight="1" x14ac:dyDescent="0.25">
      <c r="A53" s="109">
        <f t="shared" si="2"/>
        <v>44</v>
      </c>
      <c r="B53" s="941" t="s">
        <v>488</v>
      </c>
      <c r="C53" s="941"/>
      <c r="D53" s="941"/>
      <c r="E53" s="227"/>
      <c r="F53" s="227"/>
      <c r="G53" s="228" t="s">
        <v>442</v>
      </c>
      <c r="H53" s="214"/>
    </row>
    <row r="54" spans="1:8" ht="31.5" customHeight="1" x14ac:dyDescent="0.25">
      <c r="A54" s="109">
        <f t="shared" si="2"/>
        <v>45</v>
      </c>
      <c r="B54" s="941" t="s">
        <v>489</v>
      </c>
      <c r="C54" s="941"/>
      <c r="D54" s="941"/>
      <c r="E54" s="227"/>
      <c r="F54" s="227"/>
      <c r="G54" s="228" t="s">
        <v>442</v>
      </c>
      <c r="H54" s="214"/>
    </row>
    <row r="55" spans="1:8" ht="36" customHeight="1" x14ac:dyDescent="0.25">
      <c r="A55" s="109">
        <f t="shared" si="2"/>
        <v>46</v>
      </c>
      <c r="B55" s="941" t="s">
        <v>490</v>
      </c>
      <c r="C55" s="941"/>
      <c r="D55" s="941"/>
      <c r="E55" s="227"/>
      <c r="F55" s="227"/>
      <c r="G55" s="228" t="s">
        <v>442</v>
      </c>
      <c r="H55" s="214"/>
    </row>
    <row r="56" spans="1:8" ht="31.5" customHeight="1" x14ac:dyDescent="0.25">
      <c r="A56" s="109">
        <f t="shared" si="2"/>
        <v>47</v>
      </c>
      <c r="B56" s="941" t="s">
        <v>491</v>
      </c>
      <c r="C56" s="941"/>
      <c r="D56" s="941"/>
      <c r="E56" s="227"/>
      <c r="F56" s="227"/>
      <c r="G56" s="228" t="s">
        <v>442</v>
      </c>
      <c r="H56" s="214"/>
    </row>
    <row r="57" spans="1:8" ht="47.25" customHeight="1" thickBot="1" x14ac:dyDescent="0.3">
      <c r="A57" s="109">
        <f t="shared" si="2"/>
        <v>48</v>
      </c>
      <c r="B57" s="942" t="s">
        <v>492</v>
      </c>
      <c r="C57" s="942"/>
      <c r="D57" s="942"/>
      <c r="E57" s="229"/>
      <c r="F57" s="229"/>
      <c r="G57" s="230" t="s">
        <v>442</v>
      </c>
      <c r="H57" s="214"/>
    </row>
    <row r="58" spans="1:8" ht="23.25" customHeight="1" x14ac:dyDescent="0.25">
      <c r="A58" s="220" t="s">
        <v>314</v>
      </c>
      <c r="B58" s="231" t="s">
        <v>493</v>
      </c>
      <c r="C58" s="938" t="s">
        <v>154</v>
      </c>
      <c r="D58" s="938"/>
      <c r="E58" s="938" t="s">
        <v>154</v>
      </c>
      <c r="F58" s="938"/>
      <c r="G58" s="939"/>
      <c r="H58" s="214"/>
    </row>
    <row r="59" spans="1:8" ht="48.75" customHeight="1" x14ac:dyDescent="0.25">
      <c r="A59" s="109">
        <v>49</v>
      </c>
      <c r="B59" s="935" t="s">
        <v>494</v>
      </c>
      <c r="C59" s="936"/>
      <c r="D59" s="937"/>
      <c r="E59" s="227"/>
      <c r="F59" s="227"/>
      <c r="G59" s="228" t="s">
        <v>442</v>
      </c>
      <c r="H59" s="214"/>
    </row>
    <row r="60" spans="1:8" ht="31.5" customHeight="1" x14ac:dyDescent="0.25">
      <c r="A60" s="109">
        <f>A59+1</f>
        <v>50</v>
      </c>
      <c r="B60" s="935" t="s">
        <v>495</v>
      </c>
      <c r="C60" s="936"/>
      <c r="D60" s="937"/>
      <c r="E60" s="227"/>
      <c r="F60" s="227"/>
      <c r="G60" s="228" t="s">
        <v>442</v>
      </c>
      <c r="H60" s="214"/>
    </row>
    <row r="61" spans="1:8" ht="34.5" customHeight="1" x14ac:dyDescent="0.25">
      <c r="A61" s="109">
        <f t="shared" ref="A61:A91" si="3">A60+1</f>
        <v>51</v>
      </c>
      <c r="B61" s="935" t="s">
        <v>496</v>
      </c>
      <c r="C61" s="936"/>
      <c r="D61" s="937"/>
      <c r="E61" s="227"/>
      <c r="F61" s="227"/>
      <c r="G61" s="228" t="s">
        <v>442</v>
      </c>
      <c r="H61" s="214"/>
    </row>
    <row r="62" spans="1:8" ht="77.25" customHeight="1" x14ac:dyDescent="0.25">
      <c r="A62" s="109">
        <f t="shared" si="3"/>
        <v>52</v>
      </c>
      <c r="B62" s="935" t="s">
        <v>497</v>
      </c>
      <c r="C62" s="936"/>
      <c r="D62" s="937"/>
      <c r="E62" s="227"/>
      <c r="F62" s="227"/>
      <c r="G62" s="228" t="s">
        <v>442</v>
      </c>
      <c r="H62" s="214"/>
    </row>
    <row r="63" spans="1:8" ht="57" customHeight="1" x14ac:dyDescent="0.25">
      <c r="A63" s="109">
        <f t="shared" si="3"/>
        <v>53</v>
      </c>
      <c r="B63" s="935" t="s">
        <v>498</v>
      </c>
      <c r="C63" s="936"/>
      <c r="D63" s="937"/>
      <c r="E63" s="227"/>
      <c r="F63" s="227"/>
      <c r="G63" s="228" t="s">
        <v>442</v>
      </c>
      <c r="H63" s="214"/>
    </row>
    <row r="64" spans="1:8" ht="33.75" customHeight="1" x14ac:dyDescent="0.25">
      <c r="A64" s="109">
        <f t="shared" si="3"/>
        <v>54</v>
      </c>
      <c r="B64" s="935" t="s">
        <v>499</v>
      </c>
      <c r="C64" s="936"/>
      <c r="D64" s="937"/>
      <c r="E64" s="227"/>
      <c r="F64" s="227"/>
      <c r="G64" s="228" t="s">
        <v>442</v>
      </c>
      <c r="H64" s="214"/>
    </row>
    <row r="65" spans="1:8" ht="31.5" customHeight="1" x14ac:dyDescent="0.25">
      <c r="A65" s="109">
        <f t="shared" si="3"/>
        <v>55</v>
      </c>
      <c r="B65" s="935" t="s">
        <v>500</v>
      </c>
      <c r="C65" s="936"/>
      <c r="D65" s="937"/>
      <c r="E65" s="227"/>
      <c r="F65" s="227"/>
      <c r="G65" s="228" t="s">
        <v>442</v>
      </c>
      <c r="H65" s="214"/>
    </row>
    <row r="66" spans="1:8" ht="45" customHeight="1" x14ac:dyDescent="0.25">
      <c r="A66" s="109">
        <f t="shared" si="3"/>
        <v>56</v>
      </c>
      <c r="B66" s="935" t="s">
        <v>501</v>
      </c>
      <c r="C66" s="936"/>
      <c r="D66" s="937"/>
      <c r="E66" s="227"/>
      <c r="F66" s="227"/>
      <c r="G66" s="228" t="s">
        <v>442</v>
      </c>
      <c r="H66" s="214"/>
    </row>
    <row r="67" spans="1:8" ht="31.5" customHeight="1" x14ac:dyDescent="0.25">
      <c r="A67" s="109">
        <f t="shared" si="3"/>
        <v>57</v>
      </c>
      <c r="B67" s="935" t="s">
        <v>502</v>
      </c>
      <c r="C67" s="936"/>
      <c r="D67" s="937"/>
      <c r="E67" s="227"/>
      <c r="F67" s="227"/>
      <c r="G67" s="228" t="s">
        <v>442</v>
      </c>
      <c r="H67" s="214"/>
    </row>
    <row r="68" spans="1:8" ht="48" customHeight="1" x14ac:dyDescent="0.25">
      <c r="A68" s="109">
        <f t="shared" si="3"/>
        <v>58</v>
      </c>
      <c r="B68" s="935" t="s">
        <v>503</v>
      </c>
      <c r="C68" s="936"/>
      <c r="D68" s="937"/>
      <c r="E68" s="227"/>
      <c r="F68" s="227"/>
      <c r="G68" s="228" t="s">
        <v>442</v>
      </c>
      <c r="H68" s="214"/>
    </row>
    <row r="69" spans="1:8" ht="31.5" customHeight="1" x14ac:dyDescent="0.25">
      <c r="A69" s="109">
        <f t="shared" si="3"/>
        <v>59</v>
      </c>
      <c r="B69" s="935" t="s">
        <v>504</v>
      </c>
      <c r="C69" s="936"/>
      <c r="D69" s="937"/>
      <c r="E69" s="227"/>
      <c r="F69" s="227"/>
      <c r="G69" s="228" t="s">
        <v>442</v>
      </c>
    </row>
    <row r="70" spans="1:8" ht="31.5" customHeight="1" x14ac:dyDescent="0.25">
      <c r="A70" s="109">
        <f t="shared" si="3"/>
        <v>60</v>
      </c>
      <c r="B70" s="935" t="s">
        <v>505</v>
      </c>
      <c r="C70" s="936"/>
      <c r="D70" s="937"/>
      <c r="E70" s="227"/>
      <c r="F70" s="227"/>
      <c r="G70" s="228" t="s">
        <v>442</v>
      </c>
    </row>
    <row r="71" spans="1:8" ht="31.5" customHeight="1" x14ac:dyDescent="0.25">
      <c r="A71" s="109">
        <f t="shared" si="3"/>
        <v>61</v>
      </c>
      <c r="B71" s="935" t="s">
        <v>506</v>
      </c>
      <c r="C71" s="936"/>
      <c r="D71" s="937"/>
      <c r="E71" s="227"/>
      <c r="F71" s="227"/>
      <c r="G71" s="228" t="s">
        <v>442</v>
      </c>
    </row>
    <row r="72" spans="1:8" ht="31.5" customHeight="1" x14ac:dyDescent="0.25">
      <c r="A72" s="109">
        <f t="shared" si="3"/>
        <v>62</v>
      </c>
      <c r="B72" s="935" t="s">
        <v>507</v>
      </c>
      <c r="C72" s="936"/>
      <c r="D72" s="937"/>
      <c r="E72" s="227"/>
      <c r="F72" s="227"/>
      <c r="G72" s="228" t="s">
        <v>442</v>
      </c>
    </row>
    <row r="73" spans="1:8" ht="44.25" customHeight="1" x14ac:dyDescent="0.25">
      <c r="A73" s="109">
        <f t="shared" si="3"/>
        <v>63</v>
      </c>
      <c r="B73" s="935" t="s">
        <v>508</v>
      </c>
      <c r="C73" s="936"/>
      <c r="D73" s="937"/>
      <c r="E73" s="227"/>
      <c r="F73" s="227"/>
      <c r="G73" s="228" t="s">
        <v>442</v>
      </c>
    </row>
    <row r="74" spans="1:8" ht="34.5" customHeight="1" x14ac:dyDescent="0.25">
      <c r="A74" s="109">
        <f t="shared" si="3"/>
        <v>64</v>
      </c>
      <c r="B74" s="935" t="s">
        <v>509</v>
      </c>
      <c r="C74" s="936"/>
      <c r="D74" s="937"/>
      <c r="E74" s="227"/>
      <c r="F74" s="227"/>
      <c r="G74" s="228" t="s">
        <v>442</v>
      </c>
    </row>
    <row r="75" spans="1:8" ht="31.5" customHeight="1" x14ac:dyDescent="0.25">
      <c r="A75" s="109">
        <f t="shared" si="3"/>
        <v>65</v>
      </c>
      <c r="B75" s="935" t="s">
        <v>510</v>
      </c>
      <c r="C75" s="936"/>
      <c r="D75" s="937"/>
      <c r="E75" s="227"/>
      <c r="F75" s="227"/>
      <c r="G75" s="228" t="s">
        <v>442</v>
      </c>
    </row>
    <row r="76" spans="1:8" ht="33.75" customHeight="1" x14ac:dyDescent="0.25">
      <c r="A76" s="109">
        <f t="shared" si="3"/>
        <v>66</v>
      </c>
      <c r="B76" s="935" t="s">
        <v>511</v>
      </c>
      <c r="C76" s="936"/>
      <c r="D76" s="937"/>
      <c r="E76" s="227"/>
      <c r="F76" s="227"/>
      <c r="G76" s="228" t="s">
        <v>442</v>
      </c>
    </row>
    <row r="77" spans="1:8" ht="36.75" customHeight="1" x14ac:dyDescent="0.25">
      <c r="A77" s="109">
        <f t="shared" si="3"/>
        <v>67</v>
      </c>
      <c r="B77" s="935" t="s">
        <v>512</v>
      </c>
      <c r="C77" s="936"/>
      <c r="D77" s="937"/>
      <c r="E77" s="227"/>
      <c r="F77" s="227"/>
      <c r="G77" s="228" t="s">
        <v>442</v>
      </c>
    </row>
    <row r="78" spans="1:8" ht="31.5" customHeight="1" x14ac:dyDescent="0.25">
      <c r="A78" s="109">
        <f t="shared" si="3"/>
        <v>68</v>
      </c>
      <c r="B78" s="935" t="s">
        <v>513</v>
      </c>
      <c r="C78" s="936"/>
      <c r="D78" s="937"/>
      <c r="E78" s="227"/>
      <c r="F78" s="227"/>
      <c r="G78" s="228" t="s">
        <v>442</v>
      </c>
    </row>
    <row r="79" spans="1:8" ht="31.5" customHeight="1" x14ac:dyDescent="0.25">
      <c r="A79" s="109">
        <f t="shared" si="3"/>
        <v>69</v>
      </c>
      <c r="B79" s="935" t="s">
        <v>514</v>
      </c>
      <c r="C79" s="936"/>
      <c r="D79" s="937"/>
      <c r="E79" s="227"/>
      <c r="F79" s="227"/>
      <c r="G79" s="228" t="s">
        <v>442</v>
      </c>
    </row>
    <row r="80" spans="1:8" ht="31.5" customHeight="1" x14ac:dyDescent="0.25">
      <c r="A80" s="109">
        <f t="shared" si="3"/>
        <v>70</v>
      </c>
      <c r="B80" s="935" t="s">
        <v>515</v>
      </c>
      <c r="C80" s="936"/>
      <c r="D80" s="937"/>
      <c r="E80" s="227"/>
      <c r="F80" s="227"/>
      <c r="G80" s="228" t="s">
        <v>442</v>
      </c>
    </row>
    <row r="81" spans="1:8" ht="31.5" customHeight="1" x14ac:dyDescent="0.25">
      <c r="A81" s="109">
        <f t="shared" si="3"/>
        <v>71</v>
      </c>
      <c r="B81" s="935" t="s">
        <v>516</v>
      </c>
      <c r="C81" s="936"/>
      <c r="D81" s="937"/>
      <c r="E81" s="227"/>
      <c r="F81" s="227"/>
      <c r="G81" s="228" t="s">
        <v>442</v>
      </c>
      <c r="H81" s="214"/>
    </row>
    <row r="82" spans="1:8" ht="31.5" customHeight="1" x14ac:dyDescent="0.25">
      <c r="A82" s="109">
        <f t="shared" si="3"/>
        <v>72</v>
      </c>
      <c r="B82" s="935" t="s">
        <v>517</v>
      </c>
      <c r="C82" s="936"/>
      <c r="D82" s="937"/>
      <c r="E82" s="227"/>
      <c r="F82" s="227"/>
      <c r="G82" s="228" t="s">
        <v>442</v>
      </c>
      <c r="H82" s="214"/>
    </row>
    <row r="83" spans="1:8" ht="34.5" customHeight="1" x14ac:dyDescent="0.25">
      <c r="A83" s="109">
        <f t="shared" si="3"/>
        <v>73</v>
      </c>
      <c r="B83" s="935" t="s">
        <v>518</v>
      </c>
      <c r="C83" s="936"/>
      <c r="D83" s="937"/>
      <c r="E83" s="227"/>
      <c r="F83" s="227"/>
      <c r="G83" s="228" t="s">
        <v>442</v>
      </c>
      <c r="H83" s="214"/>
    </row>
    <row r="84" spans="1:8" ht="30" customHeight="1" x14ac:dyDescent="0.25">
      <c r="A84" s="109">
        <f t="shared" si="3"/>
        <v>74</v>
      </c>
      <c r="B84" s="935" t="s">
        <v>519</v>
      </c>
      <c r="C84" s="936"/>
      <c r="D84" s="937"/>
      <c r="E84" s="227"/>
      <c r="F84" s="227"/>
      <c r="G84" s="228" t="s">
        <v>442</v>
      </c>
      <c r="H84" s="214"/>
    </row>
    <row r="85" spans="1:8" ht="33.75" customHeight="1" x14ac:dyDescent="0.25">
      <c r="A85" s="109">
        <f t="shared" si="3"/>
        <v>75</v>
      </c>
      <c r="B85" s="935" t="s">
        <v>520</v>
      </c>
      <c r="C85" s="936"/>
      <c r="D85" s="937"/>
      <c r="E85" s="227"/>
      <c r="F85" s="227"/>
      <c r="G85" s="228" t="s">
        <v>442</v>
      </c>
      <c r="H85" s="214"/>
    </row>
    <row r="86" spans="1:8" ht="38.25" customHeight="1" x14ac:dyDescent="0.25">
      <c r="A86" s="109">
        <f t="shared" si="3"/>
        <v>76</v>
      </c>
      <c r="B86" s="935" t="s">
        <v>521</v>
      </c>
      <c r="C86" s="936"/>
      <c r="D86" s="937"/>
      <c r="E86" s="227"/>
      <c r="F86" s="227"/>
      <c r="G86" s="228" t="s">
        <v>442</v>
      </c>
    </row>
    <row r="87" spans="1:8" ht="39.75" customHeight="1" x14ac:dyDescent="0.25">
      <c r="A87" s="109">
        <f t="shared" si="3"/>
        <v>77</v>
      </c>
      <c r="B87" s="935" t="s">
        <v>522</v>
      </c>
      <c r="C87" s="936"/>
      <c r="D87" s="937"/>
      <c r="E87" s="227"/>
      <c r="F87" s="232"/>
      <c r="G87" s="228" t="s">
        <v>442</v>
      </c>
    </row>
    <row r="88" spans="1:8" ht="35.25" customHeight="1" x14ac:dyDescent="0.25">
      <c r="A88" s="109">
        <f t="shared" si="3"/>
        <v>78</v>
      </c>
      <c r="B88" s="935" t="s">
        <v>523</v>
      </c>
      <c r="C88" s="936"/>
      <c r="D88" s="937"/>
      <c r="E88" s="227"/>
      <c r="F88" s="227"/>
      <c r="G88" s="228" t="s">
        <v>442</v>
      </c>
    </row>
    <row r="89" spans="1:8" ht="31.5" customHeight="1" x14ac:dyDescent="0.25">
      <c r="A89" s="109">
        <f t="shared" si="3"/>
        <v>79</v>
      </c>
      <c r="B89" s="935" t="s">
        <v>524</v>
      </c>
      <c r="C89" s="936"/>
      <c r="D89" s="937"/>
      <c r="E89" s="227"/>
      <c r="F89" s="227"/>
      <c r="G89" s="228" t="s">
        <v>442</v>
      </c>
    </row>
    <row r="90" spans="1:8" ht="38.25" customHeight="1" x14ac:dyDescent="0.25">
      <c r="A90" s="109">
        <f t="shared" si="3"/>
        <v>80</v>
      </c>
      <c r="B90" s="935" t="s">
        <v>525</v>
      </c>
      <c r="C90" s="936"/>
      <c r="D90" s="937"/>
      <c r="E90" s="227"/>
      <c r="F90" s="227"/>
      <c r="G90" s="228" t="s">
        <v>442</v>
      </c>
    </row>
    <row r="91" spans="1:8" ht="54.75" customHeight="1" x14ac:dyDescent="0.25">
      <c r="A91" s="109">
        <f t="shared" si="3"/>
        <v>81</v>
      </c>
      <c r="B91" s="935" t="s">
        <v>526</v>
      </c>
      <c r="C91" s="936"/>
      <c r="D91" s="937"/>
      <c r="E91" s="227"/>
      <c r="F91" s="227"/>
      <c r="G91" s="228" t="s">
        <v>442</v>
      </c>
    </row>
    <row r="92" spans="1:8" ht="20.25" customHeight="1" x14ac:dyDescent="0.25">
      <c r="A92" s="221" t="s">
        <v>153</v>
      </c>
    </row>
  </sheetData>
  <sheetProtection password="DFDE" sheet="1" objects="1" scenarios="1"/>
  <mergeCells count="98">
    <mergeCell ref="B8:D8"/>
    <mergeCell ref="A1:D1"/>
    <mergeCell ref="E1:G3"/>
    <mergeCell ref="A2:D2"/>
    <mergeCell ref="B4:D4"/>
    <mergeCell ref="B5:D5"/>
    <mergeCell ref="E5:G5"/>
    <mergeCell ref="A6:A7"/>
    <mergeCell ref="C6:D6"/>
    <mergeCell ref="E6:G6"/>
    <mergeCell ref="B7:D7"/>
    <mergeCell ref="E7:G7"/>
    <mergeCell ref="B20:D20"/>
    <mergeCell ref="B9:D9"/>
    <mergeCell ref="B10:D10"/>
    <mergeCell ref="B11:D11"/>
    <mergeCell ref="B12:D12"/>
    <mergeCell ref="B13:D13"/>
    <mergeCell ref="B14:D14"/>
    <mergeCell ref="B15:D15"/>
    <mergeCell ref="B16:D16"/>
    <mergeCell ref="B17:D17"/>
    <mergeCell ref="B18:D18"/>
    <mergeCell ref="B19:D19"/>
    <mergeCell ref="E31:G31"/>
    <mergeCell ref="B21:D21"/>
    <mergeCell ref="B22:D22"/>
    <mergeCell ref="B23:D23"/>
    <mergeCell ref="B24:D24"/>
    <mergeCell ref="B25:D25"/>
    <mergeCell ref="B26:D26"/>
    <mergeCell ref="B27:D27"/>
    <mergeCell ref="B28:D28"/>
    <mergeCell ref="B29:D29"/>
    <mergeCell ref="B30:D30"/>
    <mergeCell ref="C31:D31"/>
    <mergeCell ref="B43:D43"/>
    <mergeCell ref="B32:D32"/>
    <mergeCell ref="B33:D33"/>
    <mergeCell ref="B34:D34"/>
    <mergeCell ref="B35:D35"/>
    <mergeCell ref="B36:D36"/>
    <mergeCell ref="B37:D37"/>
    <mergeCell ref="B38:D38"/>
    <mergeCell ref="B39:D39"/>
    <mergeCell ref="B40:D40"/>
    <mergeCell ref="B41:D41"/>
    <mergeCell ref="B42:D42"/>
    <mergeCell ref="C44:D44"/>
    <mergeCell ref="E44:G44"/>
    <mergeCell ref="B45:D45"/>
    <mergeCell ref="B46:D46"/>
    <mergeCell ref="B47:D47"/>
    <mergeCell ref="E58:G58"/>
    <mergeCell ref="B48:D48"/>
    <mergeCell ref="B49:D49"/>
    <mergeCell ref="B50:D50"/>
    <mergeCell ref="B51:D51"/>
    <mergeCell ref="B52:D52"/>
    <mergeCell ref="B53:D53"/>
    <mergeCell ref="B54:D54"/>
    <mergeCell ref="B55:D55"/>
    <mergeCell ref="B56:D56"/>
    <mergeCell ref="B57:D57"/>
    <mergeCell ref="C58:D58"/>
    <mergeCell ref="B70:D70"/>
    <mergeCell ref="B59:D59"/>
    <mergeCell ref="B60:D60"/>
    <mergeCell ref="B61:D61"/>
    <mergeCell ref="B62:D62"/>
    <mergeCell ref="B63:D63"/>
    <mergeCell ref="B64:D64"/>
    <mergeCell ref="B65:D65"/>
    <mergeCell ref="B66:D66"/>
    <mergeCell ref="B67:D67"/>
    <mergeCell ref="B68:D68"/>
    <mergeCell ref="B69:D69"/>
    <mergeCell ref="B82:D82"/>
    <mergeCell ref="B71:D71"/>
    <mergeCell ref="B72:D72"/>
    <mergeCell ref="B73:D73"/>
    <mergeCell ref="B74:D74"/>
    <mergeCell ref="B75:D75"/>
    <mergeCell ref="B76:D76"/>
    <mergeCell ref="B77:D77"/>
    <mergeCell ref="B78:D78"/>
    <mergeCell ref="B79:D79"/>
    <mergeCell ref="B80:D80"/>
    <mergeCell ref="B81:D81"/>
    <mergeCell ref="B89:D89"/>
    <mergeCell ref="B90:D90"/>
    <mergeCell ref="B91:D91"/>
    <mergeCell ref="B83:D83"/>
    <mergeCell ref="B84:D84"/>
    <mergeCell ref="B85:D85"/>
    <mergeCell ref="B86:D86"/>
    <mergeCell ref="B87:D87"/>
    <mergeCell ref="B88:D8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M98"/>
  <sheetViews>
    <sheetView zoomScale="90" zoomScaleNormal="90" workbookViewId="0">
      <selection activeCell="K103" sqref="K103"/>
    </sheetView>
  </sheetViews>
  <sheetFormatPr baseColWidth="10" defaultRowHeight="15" x14ac:dyDescent="0.25"/>
  <cols>
    <col min="1" max="1" width="11.42578125" style="266"/>
    <col min="2" max="2" width="20.85546875" customWidth="1"/>
    <col min="3" max="3" width="37.5703125" customWidth="1"/>
    <col min="4" max="4" width="11.42578125" style="155"/>
    <col min="5" max="5" width="11.42578125" style="58" customWidth="1"/>
    <col min="6" max="6" width="11.42578125" style="94"/>
    <col min="7" max="7" width="13.42578125" style="279" bestFit="1" customWidth="1"/>
    <col min="8" max="8" width="15.42578125" customWidth="1"/>
    <col min="9" max="9" width="15.5703125" customWidth="1"/>
    <col min="11" max="11" width="19" customWidth="1"/>
  </cols>
  <sheetData>
    <row r="1" spans="1:10" ht="44.25" customHeight="1" thickBot="1" x14ac:dyDescent="0.3">
      <c r="A1" s="658" t="s">
        <v>0</v>
      </c>
      <c r="B1" s="661" t="s">
        <v>147</v>
      </c>
      <c r="C1" s="664" t="s">
        <v>148</v>
      </c>
      <c r="D1" s="667" t="s">
        <v>3</v>
      </c>
      <c r="E1" s="641"/>
      <c r="F1" s="642"/>
      <c r="G1" s="643"/>
      <c r="H1" s="652" t="s">
        <v>813</v>
      </c>
      <c r="I1" s="653"/>
      <c r="J1" s="638" t="s">
        <v>149</v>
      </c>
    </row>
    <row r="2" spans="1:10" x14ac:dyDescent="0.25">
      <c r="A2" s="659"/>
      <c r="B2" s="662"/>
      <c r="C2" s="665"/>
      <c r="D2" s="668"/>
      <c r="E2" s="644"/>
      <c r="F2" s="645"/>
      <c r="G2" s="646"/>
      <c r="H2" s="654" t="s">
        <v>367</v>
      </c>
      <c r="I2" s="655"/>
      <c r="J2" s="639"/>
    </row>
    <row r="3" spans="1:10" x14ac:dyDescent="0.25">
      <c r="A3" s="659"/>
      <c r="B3" s="663"/>
      <c r="C3" s="665"/>
      <c r="D3" s="668"/>
      <c r="E3" s="644"/>
      <c r="F3" s="645"/>
      <c r="G3" s="646"/>
      <c r="H3" s="70" t="s">
        <v>233</v>
      </c>
      <c r="I3" s="73" t="s">
        <v>234</v>
      </c>
      <c r="J3" s="639"/>
    </row>
    <row r="4" spans="1:10" ht="15.75" thickBot="1" x14ac:dyDescent="0.3">
      <c r="A4" s="660"/>
      <c r="B4" s="21" t="s">
        <v>150</v>
      </c>
      <c r="C4" s="666"/>
      <c r="D4" s="669"/>
      <c r="E4" s="647"/>
      <c r="F4" s="648"/>
      <c r="G4" s="649"/>
      <c r="H4" s="656" t="s">
        <v>235</v>
      </c>
      <c r="I4" s="657"/>
      <c r="J4" s="640"/>
    </row>
    <row r="5" spans="1:10" ht="26.25" thickBot="1" x14ac:dyDescent="0.3">
      <c r="A5" s="250">
        <v>1</v>
      </c>
      <c r="B5" s="527" t="s">
        <v>236</v>
      </c>
      <c r="C5" s="527"/>
      <c r="D5" s="237">
        <f>+D6+D27+D29+D34</f>
        <v>255</v>
      </c>
      <c r="E5" s="601"/>
      <c r="F5" s="602"/>
      <c r="G5" s="603"/>
      <c r="H5" s="670">
        <f>+H6+H27+H29+H34</f>
        <v>0</v>
      </c>
      <c r="I5" s="671"/>
      <c r="J5" s="74" t="s">
        <v>237</v>
      </c>
    </row>
    <row r="6" spans="1:10" ht="15.75" thickBot="1" x14ac:dyDescent="0.3">
      <c r="A6" s="251" t="s">
        <v>4</v>
      </c>
      <c r="B6" s="541" t="s">
        <v>5</v>
      </c>
      <c r="C6" s="541"/>
      <c r="D6" s="238">
        <f>SUM(D7+D9+D11+D12+D13+D15+D17+D19+D21+D23+D25)</f>
        <v>224</v>
      </c>
      <c r="E6" s="75" t="s">
        <v>546</v>
      </c>
      <c r="F6" s="85" t="s">
        <v>357</v>
      </c>
      <c r="G6" s="270" t="s">
        <v>258</v>
      </c>
      <c r="H6" s="672">
        <f>SUM(I7:I26)</f>
        <v>0</v>
      </c>
      <c r="I6" s="673"/>
      <c r="J6" s="76"/>
    </row>
    <row r="7" spans="1:10" x14ac:dyDescent="0.25">
      <c r="A7" s="616" t="s">
        <v>6</v>
      </c>
      <c r="B7" s="650" t="s">
        <v>7</v>
      </c>
      <c r="C7" s="650" t="s">
        <v>611</v>
      </c>
      <c r="D7" s="619">
        <v>122</v>
      </c>
      <c r="E7" s="621" t="s">
        <v>355</v>
      </c>
      <c r="F7" s="59" t="s">
        <v>584</v>
      </c>
      <c r="G7" s="393"/>
      <c r="H7" s="2">
        <v>0</v>
      </c>
      <c r="I7" s="62">
        <f>+H7*G7</f>
        <v>0</v>
      </c>
      <c r="J7" s="105"/>
    </row>
    <row r="8" spans="1:10" x14ac:dyDescent="0.25">
      <c r="A8" s="617"/>
      <c r="B8" s="651"/>
      <c r="C8" s="651"/>
      <c r="D8" s="620"/>
      <c r="E8" s="621"/>
      <c r="F8" s="59" t="s">
        <v>358</v>
      </c>
      <c r="G8" s="271"/>
      <c r="H8" s="2">
        <v>0</v>
      </c>
      <c r="I8" s="62">
        <f>+H8*G8</f>
        <v>0</v>
      </c>
      <c r="J8" s="105"/>
    </row>
    <row r="9" spans="1:10" ht="15" customHeight="1" x14ac:dyDescent="0.25">
      <c r="A9" s="617" t="s">
        <v>10</v>
      </c>
      <c r="B9" s="614" t="s">
        <v>11</v>
      </c>
      <c r="C9" s="614" t="s">
        <v>659</v>
      </c>
      <c r="D9" s="620">
        <v>10</v>
      </c>
      <c r="E9" s="621" t="s">
        <v>355</v>
      </c>
      <c r="F9" s="59" t="s">
        <v>584</v>
      </c>
      <c r="G9" s="393"/>
      <c r="H9" s="2">
        <v>0</v>
      </c>
      <c r="I9" s="62">
        <f t="shared" ref="I9:I15" si="0">+H9*G9</f>
        <v>0</v>
      </c>
      <c r="J9" s="105"/>
    </row>
    <row r="10" spans="1:10" x14ac:dyDescent="0.25">
      <c r="A10" s="617"/>
      <c r="B10" s="614" t="s">
        <v>11</v>
      </c>
      <c r="C10" s="614" t="s">
        <v>288</v>
      </c>
      <c r="D10" s="620">
        <v>10</v>
      </c>
      <c r="E10" s="621"/>
      <c r="F10" s="59" t="s">
        <v>358</v>
      </c>
      <c r="G10" s="271"/>
      <c r="H10" s="2">
        <v>0</v>
      </c>
      <c r="I10" s="62">
        <f t="shared" si="0"/>
        <v>0</v>
      </c>
      <c r="J10" s="105"/>
    </row>
    <row r="11" spans="1:10" ht="30.75" customHeight="1" x14ac:dyDescent="0.25">
      <c r="A11" s="252" t="s">
        <v>18</v>
      </c>
      <c r="B11" s="1" t="s">
        <v>19</v>
      </c>
      <c r="C11" s="57" t="s">
        <v>612</v>
      </c>
      <c r="D11" s="239">
        <v>16</v>
      </c>
      <c r="E11" s="72" t="s">
        <v>355</v>
      </c>
      <c r="F11" s="628"/>
      <c r="G11" s="629"/>
      <c r="H11" s="2">
        <v>0</v>
      </c>
      <c r="I11" s="62">
        <f>+H11*D11</f>
        <v>0</v>
      </c>
      <c r="J11" s="105"/>
    </row>
    <row r="12" spans="1:10" ht="34.5" customHeight="1" x14ac:dyDescent="0.25">
      <c r="A12" s="252" t="s">
        <v>21</v>
      </c>
      <c r="B12" s="1" t="s">
        <v>22</v>
      </c>
      <c r="C12" s="57" t="s">
        <v>585</v>
      </c>
      <c r="D12" s="239">
        <v>20</v>
      </c>
      <c r="E12" s="72" t="s">
        <v>355</v>
      </c>
      <c r="F12" s="630"/>
      <c r="G12" s="631"/>
      <c r="H12" s="2">
        <v>0</v>
      </c>
      <c r="I12" s="62">
        <f>+H12*D12</f>
        <v>0</v>
      </c>
      <c r="J12" s="105"/>
    </row>
    <row r="13" spans="1:10" ht="15" customHeight="1" x14ac:dyDescent="0.25">
      <c r="A13" s="617" t="s">
        <v>27</v>
      </c>
      <c r="B13" s="614" t="s">
        <v>28</v>
      </c>
      <c r="C13" s="614" t="s">
        <v>293</v>
      </c>
      <c r="D13" s="620">
        <v>6</v>
      </c>
      <c r="E13" s="621" t="s">
        <v>355</v>
      </c>
      <c r="F13" s="59" t="s">
        <v>584</v>
      </c>
      <c r="G13" s="393"/>
      <c r="H13" s="2">
        <v>0</v>
      </c>
      <c r="I13" s="62">
        <f t="shared" si="0"/>
        <v>0</v>
      </c>
      <c r="J13" s="105"/>
    </row>
    <row r="14" spans="1:10" x14ac:dyDescent="0.25">
      <c r="A14" s="617"/>
      <c r="B14" s="614" t="s">
        <v>22</v>
      </c>
      <c r="C14" s="614" t="s">
        <v>293</v>
      </c>
      <c r="D14" s="620">
        <v>6</v>
      </c>
      <c r="E14" s="621"/>
      <c r="F14" s="59" t="s">
        <v>358</v>
      </c>
      <c r="G14" s="271"/>
      <c r="H14" s="2">
        <v>0</v>
      </c>
      <c r="I14" s="62">
        <f t="shared" si="0"/>
        <v>0</v>
      </c>
      <c r="J14" s="105"/>
    </row>
    <row r="15" spans="1:10" x14ac:dyDescent="0.25">
      <c r="A15" s="617" t="s">
        <v>31</v>
      </c>
      <c r="B15" s="614" t="s">
        <v>32</v>
      </c>
      <c r="C15" s="614" t="s">
        <v>297</v>
      </c>
      <c r="D15" s="620">
        <v>15</v>
      </c>
      <c r="E15" s="621" t="s">
        <v>355</v>
      </c>
      <c r="F15" s="59" t="s">
        <v>584</v>
      </c>
      <c r="G15" s="393"/>
      <c r="H15" s="2">
        <v>0</v>
      </c>
      <c r="I15" s="62">
        <f t="shared" si="0"/>
        <v>0</v>
      </c>
      <c r="J15" s="105"/>
    </row>
    <row r="16" spans="1:10" x14ac:dyDescent="0.25">
      <c r="A16" s="617"/>
      <c r="B16" s="614" t="s">
        <v>28</v>
      </c>
      <c r="C16" s="614" t="s">
        <v>297</v>
      </c>
      <c r="D16" s="620">
        <v>10</v>
      </c>
      <c r="E16" s="621"/>
      <c r="F16" s="59" t="s">
        <v>358</v>
      </c>
      <c r="G16" s="271"/>
      <c r="H16" s="2">
        <v>0</v>
      </c>
      <c r="I16" s="62">
        <f t="shared" ref="I16" si="1">+H16*G16</f>
        <v>0</v>
      </c>
      <c r="J16" s="105"/>
    </row>
    <row r="17" spans="1:10" x14ac:dyDescent="0.25">
      <c r="A17" s="617" t="s">
        <v>36</v>
      </c>
      <c r="B17" s="614" t="s">
        <v>37</v>
      </c>
      <c r="C17" s="614" t="s">
        <v>184</v>
      </c>
      <c r="D17" s="620">
        <v>30</v>
      </c>
      <c r="E17" s="621" t="s">
        <v>355</v>
      </c>
      <c r="F17" s="632"/>
      <c r="G17" s="633"/>
      <c r="H17" s="624">
        <v>0</v>
      </c>
      <c r="I17" s="626">
        <f>+H17*D17</f>
        <v>0</v>
      </c>
      <c r="J17" s="611"/>
    </row>
    <row r="18" spans="1:10" x14ac:dyDescent="0.25">
      <c r="A18" s="617"/>
      <c r="B18" s="614" t="s">
        <v>32</v>
      </c>
      <c r="C18" s="614" t="s">
        <v>184</v>
      </c>
      <c r="D18" s="620">
        <v>30</v>
      </c>
      <c r="E18" s="621"/>
      <c r="F18" s="634"/>
      <c r="G18" s="635"/>
      <c r="H18" s="625"/>
      <c r="I18" s="627"/>
      <c r="J18" s="612"/>
    </row>
    <row r="19" spans="1:10" x14ac:dyDescent="0.25">
      <c r="A19" s="617" t="s">
        <v>43</v>
      </c>
      <c r="B19" s="614" t="s">
        <v>44</v>
      </c>
      <c r="C19" s="614" t="s">
        <v>299</v>
      </c>
      <c r="D19" s="620">
        <v>2</v>
      </c>
      <c r="E19" s="621" t="s">
        <v>355</v>
      </c>
      <c r="F19" s="634"/>
      <c r="G19" s="635"/>
      <c r="H19" s="624">
        <v>0</v>
      </c>
      <c r="I19" s="626">
        <f>+H19*D19</f>
        <v>0</v>
      </c>
      <c r="J19" s="611"/>
    </row>
    <row r="20" spans="1:10" x14ac:dyDescent="0.25">
      <c r="A20" s="617"/>
      <c r="B20" s="614" t="s">
        <v>37</v>
      </c>
      <c r="C20" s="614" t="s">
        <v>299</v>
      </c>
      <c r="D20" s="620">
        <v>2</v>
      </c>
      <c r="E20" s="621"/>
      <c r="F20" s="634"/>
      <c r="G20" s="635"/>
      <c r="H20" s="625"/>
      <c r="I20" s="627"/>
      <c r="J20" s="612"/>
    </row>
    <row r="21" spans="1:10" x14ac:dyDescent="0.25">
      <c r="A21" s="617" t="s">
        <v>289</v>
      </c>
      <c r="B21" s="614" t="s">
        <v>290</v>
      </c>
      <c r="C21" s="614" t="s">
        <v>33</v>
      </c>
      <c r="D21" s="620">
        <v>1</v>
      </c>
      <c r="E21" s="621" t="s">
        <v>355</v>
      </c>
      <c r="F21" s="634"/>
      <c r="G21" s="635"/>
      <c r="H21" s="624">
        <v>0</v>
      </c>
      <c r="I21" s="626">
        <f>+H21*D21</f>
        <v>0</v>
      </c>
      <c r="J21" s="611"/>
    </row>
    <row r="22" spans="1:10" x14ac:dyDescent="0.25">
      <c r="A22" s="617"/>
      <c r="B22" s="614" t="s">
        <v>44</v>
      </c>
      <c r="C22" s="614" t="s">
        <v>33</v>
      </c>
      <c r="D22" s="620">
        <v>1</v>
      </c>
      <c r="E22" s="621"/>
      <c r="F22" s="634"/>
      <c r="G22" s="635"/>
      <c r="H22" s="625"/>
      <c r="I22" s="627"/>
      <c r="J22" s="612"/>
    </row>
    <row r="23" spans="1:10" x14ac:dyDescent="0.25">
      <c r="A23" s="617" t="s">
        <v>291</v>
      </c>
      <c r="B23" s="614" t="s">
        <v>292</v>
      </c>
      <c r="C23" s="614" t="s">
        <v>38</v>
      </c>
      <c r="D23" s="620">
        <v>1</v>
      </c>
      <c r="E23" s="621" t="s">
        <v>355</v>
      </c>
      <c r="F23" s="634"/>
      <c r="G23" s="635"/>
      <c r="H23" s="624">
        <v>0</v>
      </c>
      <c r="I23" s="626">
        <f>+H23*D23</f>
        <v>0</v>
      </c>
      <c r="J23" s="611"/>
    </row>
    <row r="24" spans="1:10" x14ac:dyDescent="0.25">
      <c r="A24" s="617"/>
      <c r="B24" s="614" t="s">
        <v>290</v>
      </c>
      <c r="C24" s="614" t="s">
        <v>38</v>
      </c>
      <c r="D24" s="620">
        <v>1</v>
      </c>
      <c r="E24" s="621"/>
      <c r="F24" s="634"/>
      <c r="G24" s="635"/>
      <c r="H24" s="625"/>
      <c r="I24" s="627"/>
      <c r="J24" s="612"/>
    </row>
    <row r="25" spans="1:10" x14ac:dyDescent="0.25">
      <c r="A25" s="617" t="s">
        <v>365</v>
      </c>
      <c r="B25" s="614" t="s">
        <v>52</v>
      </c>
      <c r="C25" s="614" t="s">
        <v>45</v>
      </c>
      <c r="D25" s="620">
        <v>1</v>
      </c>
      <c r="E25" s="621" t="s">
        <v>355</v>
      </c>
      <c r="F25" s="634"/>
      <c r="G25" s="635"/>
      <c r="H25" s="624">
        <v>0</v>
      </c>
      <c r="I25" s="626">
        <f>+H25*D25</f>
        <v>0</v>
      </c>
      <c r="J25" s="611"/>
    </row>
    <row r="26" spans="1:10" x14ac:dyDescent="0.25">
      <c r="A26" s="617"/>
      <c r="B26" s="614" t="s">
        <v>292</v>
      </c>
      <c r="C26" s="614" t="s">
        <v>45</v>
      </c>
      <c r="D26" s="620">
        <v>1</v>
      </c>
      <c r="E26" s="621"/>
      <c r="F26" s="636"/>
      <c r="G26" s="637"/>
      <c r="H26" s="625"/>
      <c r="I26" s="627"/>
      <c r="J26" s="612"/>
    </row>
    <row r="27" spans="1:10" ht="38.25" customHeight="1" x14ac:dyDescent="0.25">
      <c r="A27" s="253" t="s">
        <v>49</v>
      </c>
      <c r="B27" s="585" t="s">
        <v>50</v>
      </c>
      <c r="C27" s="585"/>
      <c r="D27" s="240">
        <f>SUM(D28)</f>
        <v>21</v>
      </c>
      <c r="E27" s="607"/>
      <c r="F27" s="608"/>
      <c r="G27" s="609"/>
      <c r="H27" s="622">
        <f>+I28</f>
        <v>0</v>
      </c>
      <c r="I27" s="623"/>
      <c r="J27" s="76"/>
    </row>
    <row r="28" spans="1:10" ht="15" customHeight="1" x14ac:dyDescent="0.25">
      <c r="A28" s="254" t="s">
        <v>51</v>
      </c>
      <c r="B28" s="4" t="s">
        <v>366</v>
      </c>
      <c r="C28" s="56" t="s">
        <v>53</v>
      </c>
      <c r="D28" s="241">
        <v>21</v>
      </c>
      <c r="E28" s="598" t="s">
        <v>238</v>
      </c>
      <c r="F28" s="599"/>
      <c r="G28" s="600"/>
      <c r="H28" s="2">
        <v>0</v>
      </c>
      <c r="I28" s="63">
        <f>+H28*$D28</f>
        <v>0</v>
      </c>
      <c r="J28" s="105"/>
    </row>
    <row r="29" spans="1:10" x14ac:dyDescent="0.25">
      <c r="A29" s="255" t="s">
        <v>191</v>
      </c>
      <c r="B29" s="674" t="s">
        <v>192</v>
      </c>
      <c r="C29" s="674"/>
      <c r="D29" s="242">
        <f>SUM(D30+D32)</f>
        <v>7</v>
      </c>
      <c r="E29" s="75" t="s">
        <v>546</v>
      </c>
      <c r="F29" s="86"/>
      <c r="G29" s="270" t="s">
        <v>258</v>
      </c>
      <c r="H29" s="622">
        <f>SUM(I30:I33)</f>
        <v>0</v>
      </c>
      <c r="I29" s="623"/>
      <c r="J29" s="76"/>
    </row>
    <row r="30" spans="1:10" x14ac:dyDescent="0.25">
      <c r="A30" s="613" t="s">
        <v>304</v>
      </c>
      <c r="B30" s="614" t="s">
        <v>305</v>
      </c>
      <c r="C30" s="614" t="s">
        <v>193</v>
      </c>
      <c r="D30" s="613">
        <v>3</v>
      </c>
      <c r="E30" s="615" t="s">
        <v>355</v>
      </c>
      <c r="F30" s="628"/>
      <c r="G30" s="629"/>
      <c r="H30" s="624">
        <v>0</v>
      </c>
      <c r="I30" s="626">
        <f>+H30*D30</f>
        <v>0</v>
      </c>
      <c r="J30" s="611"/>
    </row>
    <row r="31" spans="1:10" x14ac:dyDescent="0.25">
      <c r="A31" s="613"/>
      <c r="B31" s="614" t="s">
        <v>305</v>
      </c>
      <c r="C31" s="614" t="s">
        <v>193</v>
      </c>
      <c r="D31" s="613">
        <v>3</v>
      </c>
      <c r="E31" s="615"/>
      <c r="F31" s="681"/>
      <c r="G31" s="682"/>
      <c r="H31" s="625"/>
      <c r="I31" s="627"/>
      <c r="J31" s="612"/>
    </row>
    <row r="32" spans="1:10" x14ac:dyDescent="0.25">
      <c r="A32" s="613" t="s">
        <v>306</v>
      </c>
      <c r="B32" s="614" t="s">
        <v>307</v>
      </c>
      <c r="C32" s="614" t="s">
        <v>202</v>
      </c>
      <c r="D32" s="613">
        <v>4</v>
      </c>
      <c r="E32" s="615" t="s">
        <v>355</v>
      </c>
      <c r="F32" s="681"/>
      <c r="G32" s="682"/>
      <c r="H32" s="624">
        <v>0</v>
      </c>
      <c r="I32" s="626">
        <f>+H32*D32</f>
        <v>0</v>
      </c>
      <c r="J32" s="611"/>
    </row>
    <row r="33" spans="1:10" x14ac:dyDescent="0.25">
      <c r="A33" s="613"/>
      <c r="B33" s="614" t="s">
        <v>307</v>
      </c>
      <c r="C33" s="614" t="s">
        <v>202</v>
      </c>
      <c r="D33" s="613">
        <v>4</v>
      </c>
      <c r="E33" s="615"/>
      <c r="F33" s="630"/>
      <c r="G33" s="631"/>
      <c r="H33" s="625"/>
      <c r="I33" s="627"/>
      <c r="J33" s="612"/>
    </row>
    <row r="34" spans="1:10" ht="38.25" customHeight="1" x14ac:dyDescent="0.25">
      <c r="A34" s="256" t="s">
        <v>314</v>
      </c>
      <c r="B34" s="504" t="s">
        <v>308</v>
      </c>
      <c r="C34" s="504"/>
      <c r="D34" s="238">
        <f>+D35</f>
        <v>3</v>
      </c>
      <c r="E34" s="607"/>
      <c r="F34" s="608"/>
      <c r="G34" s="609"/>
      <c r="H34" s="622">
        <f>+I35</f>
        <v>0</v>
      </c>
      <c r="I34" s="623"/>
      <c r="J34" s="76"/>
    </row>
    <row r="35" spans="1:10" ht="15" customHeight="1" x14ac:dyDescent="0.25">
      <c r="A35" s="254" t="s">
        <v>315</v>
      </c>
      <c r="B35" s="4" t="s">
        <v>316</v>
      </c>
      <c r="C35" s="56" t="s">
        <v>309</v>
      </c>
      <c r="D35" s="241">
        <v>3</v>
      </c>
      <c r="E35" s="598" t="s">
        <v>238</v>
      </c>
      <c r="F35" s="599"/>
      <c r="G35" s="600"/>
      <c r="H35" s="2">
        <v>0</v>
      </c>
      <c r="I35" s="63">
        <f>+H35*$D35</f>
        <v>0</v>
      </c>
      <c r="J35" s="105"/>
    </row>
    <row r="36" spans="1:10" ht="15.75" thickBot="1" x14ac:dyDescent="0.3">
      <c r="A36" s="257">
        <v>2</v>
      </c>
      <c r="B36" s="675" t="s">
        <v>54</v>
      </c>
      <c r="C36" s="675"/>
      <c r="D36" s="243">
        <f>+D37+D54+D61+D71</f>
        <v>1182</v>
      </c>
      <c r="E36" s="601"/>
      <c r="F36" s="602"/>
      <c r="G36" s="603"/>
      <c r="H36" s="676">
        <f>+H37+H54+H61+H71</f>
        <v>0</v>
      </c>
      <c r="I36" s="677"/>
      <c r="J36" s="77"/>
    </row>
    <row r="37" spans="1:10" ht="28.5" customHeight="1" x14ac:dyDescent="0.25">
      <c r="A37" s="258" t="s">
        <v>55</v>
      </c>
      <c r="B37" s="678" t="s">
        <v>56</v>
      </c>
      <c r="C37" s="678"/>
      <c r="D37" s="244">
        <f>+D38+D52</f>
        <v>1030</v>
      </c>
      <c r="E37" s="604"/>
      <c r="F37" s="605"/>
      <c r="G37" s="606"/>
      <c r="H37" s="679">
        <f>+H38+H52</f>
        <v>0</v>
      </c>
      <c r="I37" s="680"/>
      <c r="J37" s="78"/>
    </row>
    <row r="38" spans="1:10" ht="23.25" thickBot="1" x14ac:dyDescent="0.3">
      <c r="A38" s="259" t="s">
        <v>57</v>
      </c>
      <c r="B38" s="541" t="s">
        <v>58</v>
      </c>
      <c r="C38" s="541"/>
      <c r="D38" s="245">
        <f>SUM(D39+D45+D48+D51)</f>
        <v>1000</v>
      </c>
      <c r="E38" s="75" t="s">
        <v>546</v>
      </c>
      <c r="F38" s="85" t="s">
        <v>359</v>
      </c>
      <c r="G38" s="270" t="s">
        <v>258</v>
      </c>
      <c r="H38" s="622">
        <f>SUM(I39:I51)</f>
        <v>0</v>
      </c>
      <c r="I38" s="623">
        <f>SUM(I51:I51)</f>
        <v>0</v>
      </c>
      <c r="J38" s="76"/>
    </row>
    <row r="39" spans="1:10" x14ac:dyDescent="0.25">
      <c r="A39" s="616" t="s">
        <v>59</v>
      </c>
      <c r="B39" s="618" t="s">
        <v>60</v>
      </c>
      <c r="C39" s="618" t="s">
        <v>318</v>
      </c>
      <c r="D39" s="619">
        <v>400</v>
      </c>
      <c r="E39" s="621" t="s">
        <v>355</v>
      </c>
      <c r="F39" s="59" t="s">
        <v>360</v>
      </c>
      <c r="G39" s="393"/>
      <c r="H39" s="2">
        <v>0</v>
      </c>
      <c r="I39" s="62">
        <f>SUM(G39*H39)</f>
        <v>0</v>
      </c>
      <c r="J39" s="105"/>
    </row>
    <row r="40" spans="1:10" x14ac:dyDescent="0.25">
      <c r="A40" s="617"/>
      <c r="B40" s="614" t="s">
        <v>60</v>
      </c>
      <c r="C40" s="614" t="s">
        <v>318</v>
      </c>
      <c r="D40" s="620">
        <v>909</v>
      </c>
      <c r="E40" s="621"/>
      <c r="F40" s="59" t="s">
        <v>361</v>
      </c>
      <c r="G40" s="271"/>
      <c r="H40" s="2">
        <v>0</v>
      </c>
      <c r="I40" s="62">
        <f t="shared" ref="I40:I50" si="2">SUM(G40*H40)</f>
        <v>0</v>
      </c>
      <c r="J40" s="105"/>
    </row>
    <row r="41" spans="1:10" x14ac:dyDescent="0.25">
      <c r="A41" s="617"/>
      <c r="B41" s="614" t="s">
        <v>60</v>
      </c>
      <c r="C41" s="614" t="s">
        <v>318</v>
      </c>
      <c r="D41" s="620">
        <v>909</v>
      </c>
      <c r="E41" s="621"/>
      <c r="F41" s="59" t="s">
        <v>362</v>
      </c>
      <c r="G41" s="271"/>
      <c r="H41" s="2">
        <v>0</v>
      </c>
      <c r="I41" s="62">
        <f t="shared" si="2"/>
        <v>0</v>
      </c>
      <c r="J41" s="105"/>
    </row>
    <row r="42" spans="1:10" x14ac:dyDescent="0.25">
      <c r="A42" s="617"/>
      <c r="B42" s="614" t="s">
        <v>60</v>
      </c>
      <c r="C42" s="614" t="s">
        <v>318</v>
      </c>
      <c r="D42" s="620">
        <v>909</v>
      </c>
      <c r="E42" s="621" t="s">
        <v>356</v>
      </c>
      <c r="F42" s="59" t="s">
        <v>360</v>
      </c>
      <c r="G42" s="271"/>
      <c r="H42" s="2">
        <v>0</v>
      </c>
      <c r="I42" s="62">
        <f t="shared" si="2"/>
        <v>0</v>
      </c>
      <c r="J42" s="105"/>
    </row>
    <row r="43" spans="1:10" x14ac:dyDescent="0.25">
      <c r="A43" s="617"/>
      <c r="B43" s="614" t="s">
        <v>60</v>
      </c>
      <c r="C43" s="614" t="s">
        <v>318</v>
      </c>
      <c r="D43" s="620">
        <v>909</v>
      </c>
      <c r="E43" s="621"/>
      <c r="F43" s="59" t="s">
        <v>361</v>
      </c>
      <c r="G43" s="271"/>
      <c r="H43" s="2">
        <v>0</v>
      </c>
      <c r="I43" s="62">
        <f t="shared" si="2"/>
        <v>0</v>
      </c>
      <c r="J43" s="105"/>
    </row>
    <row r="44" spans="1:10" x14ac:dyDescent="0.25">
      <c r="A44" s="617"/>
      <c r="B44" s="614" t="s">
        <v>60</v>
      </c>
      <c r="C44" s="614" t="s">
        <v>318</v>
      </c>
      <c r="D44" s="620">
        <v>909</v>
      </c>
      <c r="E44" s="621"/>
      <c r="F44" s="59" t="s">
        <v>362</v>
      </c>
      <c r="G44" s="271"/>
      <c r="H44" s="2">
        <v>0</v>
      </c>
      <c r="I44" s="62">
        <f t="shared" si="2"/>
        <v>0</v>
      </c>
      <c r="J44" s="105"/>
    </row>
    <row r="45" spans="1:10" x14ac:dyDescent="0.25">
      <c r="A45" s="617" t="s">
        <v>65</v>
      </c>
      <c r="B45" s="614" t="s">
        <v>66</v>
      </c>
      <c r="C45" s="614" t="s">
        <v>567</v>
      </c>
      <c r="D45" s="620">
        <v>300</v>
      </c>
      <c r="E45" s="621" t="s">
        <v>355</v>
      </c>
      <c r="F45" s="59" t="s">
        <v>360</v>
      </c>
      <c r="G45" s="393"/>
      <c r="H45" s="2">
        <v>0</v>
      </c>
      <c r="I45" s="62">
        <f t="shared" si="2"/>
        <v>0</v>
      </c>
      <c r="J45" s="105"/>
    </row>
    <row r="46" spans="1:10" x14ac:dyDescent="0.25">
      <c r="A46" s="617"/>
      <c r="B46" s="614" t="s">
        <v>60</v>
      </c>
      <c r="C46" s="614" t="s">
        <v>318</v>
      </c>
      <c r="D46" s="620">
        <v>909</v>
      </c>
      <c r="E46" s="621"/>
      <c r="F46" s="59" t="s">
        <v>361</v>
      </c>
      <c r="G46" s="271"/>
      <c r="H46" s="2">
        <v>0</v>
      </c>
      <c r="I46" s="62">
        <f t="shared" si="2"/>
        <v>0</v>
      </c>
      <c r="J46" s="105"/>
    </row>
    <row r="47" spans="1:10" x14ac:dyDescent="0.25">
      <c r="A47" s="617"/>
      <c r="B47" s="614" t="s">
        <v>60</v>
      </c>
      <c r="C47" s="614" t="s">
        <v>318</v>
      </c>
      <c r="D47" s="620">
        <v>909</v>
      </c>
      <c r="E47" s="621"/>
      <c r="F47" s="59" t="s">
        <v>362</v>
      </c>
      <c r="G47" s="271"/>
      <c r="H47" s="2">
        <v>0</v>
      </c>
      <c r="I47" s="62">
        <f t="shared" si="2"/>
        <v>0</v>
      </c>
      <c r="J47" s="105"/>
    </row>
    <row r="48" spans="1:10" x14ac:dyDescent="0.25">
      <c r="A48" s="617" t="s">
        <v>557</v>
      </c>
      <c r="B48" s="614" t="s">
        <v>558</v>
      </c>
      <c r="C48" s="614" t="s">
        <v>559</v>
      </c>
      <c r="D48" s="620">
        <v>270</v>
      </c>
      <c r="E48" s="621" t="s">
        <v>355</v>
      </c>
      <c r="F48" s="59" t="s">
        <v>360</v>
      </c>
      <c r="G48" s="393"/>
      <c r="H48" s="2">
        <v>0</v>
      </c>
      <c r="I48" s="62">
        <f t="shared" si="2"/>
        <v>0</v>
      </c>
      <c r="J48" s="105"/>
    </row>
    <row r="49" spans="1:10" x14ac:dyDescent="0.25">
      <c r="A49" s="617"/>
      <c r="B49" s="614" t="s">
        <v>60</v>
      </c>
      <c r="C49" s="614" t="s">
        <v>318</v>
      </c>
      <c r="D49" s="620">
        <v>909</v>
      </c>
      <c r="E49" s="621"/>
      <c r="F49" s="59" t="s">
        <v>361</v>
      </c>
      <c r="G49" s="271"/>
      <c r="H49" s="2">
        <v>0</v>
      </c>
      <c r="I49" s="62">
        <f t="shared" si="2"/>
        <v>0</v>
      </c>
      <c r="J49" s="105"/>
    </row>
    <row r="50" spans="1:10" x14ac:dyDescent="0.25">
      <c r="A50" s="617"/>
      <c r="B50" s="614" t="s">
        <v>60</v>
      </c>
      <c r="C50" s="614" t="s">
        <v>318</v>
      </c>
      <c r="D50" s="620">
        <v>909</v>
      </c>
      <c r="E50" s="621"/>
      <c r="F50" s="59" t="s">
        <v>362</v>
      </c>
      <c r="G50" s="271"/>
      <c r="H50" s="2">
        <v>0</v>
      </c>
      <c r="I50" s="62">
        <f t="shared" si="2"/>
        <v>0</v>
      </c>
      <c r="J50" s="105"/>
    </row>
    <row r="51" spans="1:10" ht="22.5" customHeight="1" thickBot="1" x14ac:dyDescent="0.3">
      <c r="A51" s="260" t="s">
        <v>586</v>
      </c>
      <c r="B51" s="80" t="s">
        <v>587</v>
      </c>
      <c r="C51" s="80" t="s">
        <v>570</v>
      </c>
      <c r="D51" s="246">
        <v>30</v>
      </c>
      <c r="E51" s="72" t="s">
        <v>355</v>
      </c>
      <c r="F51" s="59" t="s">
        <v>361</v>
      </c>
      <c r="G51" s="272"/>
      <c r="H51" s="2">
        <v>0</v>
      </c>
      <c r="I51" s="62">
        <f>+H51*$D51</f>
        <v>0</v>
      </c>
      <c r="J51" s="105"/>
    </row>
    <row r="52" spans="1:10" ht="39" customHeight="1" x14ac:dyDescent="0.25">
      <c r="A52" s="261" t="s">
        <v>67</v>
      </c>
      <c r="B52" s="585" t="s">
        <v>68</v>
      </c>
      <c r="C52" s="585"/>
      <c r="D52" s="240">
        <f>SUM(D53)</f>
        <v>30</v>
      </c>
      <c r="E52" s="607"/>
      <c r="F52" s="608"/>
      <c r="G52" s="609"/>
      <c r="H52" s="622">
        <f>+I53</f>
        <v>0</v>
      </c>
      <c r="I52" s="623">
        <f>SUM(I53)</f>
        <v>0</v>
      </c>
      <c r="J52" s="76"/>
    </row>
    <row r="53" spans="1:10" ht="15.75" customHeight="1" thickBot="1" x14ac:dyDescent="0.3">
      <c r="A53" s="252" t="s">
        <v>69</v>
      </c>
      <c r="B53" s="1" t="s">
        <v>70</v>
      </c>
      <c r="C53" s="56" t="s">
        <v>71</v>
      </c>
      <c r="D53" s="241">
        <v>30</v>
      </c>
      <c r="E53" s="598" t="s">
        <v>238</v>
      </c>
      <c r="F53" s="599"/>
      <c r="G53" s="600"/>
      <c r="H53" s="2">
        <v>0</v>
      </c>
      <c r="I53" s="62">
        <f>+H53*$D53</f>
        <v>0</v>
      </c>
      <c r="J53" s="105"/>
    </row>
    <row r="54" spans="1:10" ht="26.25" customHeight="1" x14ac:dyDescent="0.25">
      <c r="A54" s="258" t="s">
        <v>76</v>
      </c>
      <c r="B54" s="678" t="s">
        <v>77</v>
      </c>
      <c r="C54" s="678"/>
      <c r="D54" s="244">
        <f>+D55+D59</f>
        <v>125</v>
      </c>
      <c r="E54" s="604"/>
      <c r="F54" s="605"/>
      <c r="G54" s="606"/>
      <c r="H54" s="679">
        <f>+H55+H59</f>
        <v>0</v>
      </c>
      <c r="I54" s="680">
        <f>+I55+I59</f>
        <v>0</v>
      </c>
      <c r="J54" s="78"/>
    </row>
    <row r="55" spans="1:10" ht="27.75" customHeight="1" x14ac:dyDescent="0.25">
      <c r="A55" s="262" t="s">
        <v>78</v>
      </c>
      <c r="B55" s="674" t="s">
        <v>79</v>
      </c>
      <c r="C55" s="674"/>
      <c r="D55" s="242">
        <f>SUM(D56:D58)</f>
        <v>110</v>
      </c>
      <c r="E55" s="75" t="s">
        <v>546</v>
      </c>
      <c r="F55" s="610"/>
      <c r="G55" s="609"/>
      <c r="H55" s="622">
        <f>SUM(I56:I58)</f>
        <v>0</v>
      </c>
      <c r="I55" s="623">
        <f>SUM(I56:I56)</f>
        <v>0</v>
      </c>
      <c r="J55" s="76"/>
    </row>
    <row r="56" spans="1:10" x14ac:dyDescent="0.25">
      <c r="A56" s="252" t="s">
        <v>80</v>
      </c>
      <c r="B56" s="1" t="s">
        <v>81</v>
      </c>
      <c r="C56" s="56" t="s">
        <v>209</v>
      </c>
      <c r="D56" s="241">
        <v>68</v>
      </c>
      <c r="E56" s="72" t="s">
        <v>355</v>
      </c>
      <c r="F56" s="91"/>
      <c r="G56" s="273"/>
      <c r="H56" s="2">
        <v>0</v>
      </c>
      <c r="I56" s="62">
        <f>+H56*$D56</f>
        <v>0</v>
      </c>
      <c r="J56" s="105"/>
    </row>
    <row r="57" spans="1:10" x14ac:dyDescent="0.25">
      <c r="A57" s="252" t="s">
        <v>83</v>
      </c>
      <c r="B57" s="1" t="s">
        <v>84</v>
      </c>
      <c r="C57" s="56" t="s">
        <v>212</v>
      </c>
      <c r="D57" s="241">
        <v>10</v>
      </c>
      <c r="E57" s="72" t="s">
        <v>355</v>
      </c>
      <c r="F57" s="92"/>
      <c r="G57" s="274"/>
      <c r="H57" s="2">
        <v>0</v>
      </c>
      <c r="I57" s="62">
        <f>+H57*$D57</f>
        <v>0</v>
      </c>
      <c r="J57" s="105"/>
    </row>
    <row r="58" spans="1:10" ht="28.5" customHeight="1" x14ac:dyDescent="0.25">
      <c r="A58" s="252" t="s">
        <v>324</v>
      </c>
      <c r="B58" s="1" t="s">
        <v>325</v>
      </c>
      <c r="C58" s="56" t="s">
        <v>323</v>
      </c>
      <c r="D58" s="241">
        <v>32</v>
      </c>
      <c r="E58" s="72" t="s">
        <v>355</v>
      </c>
      <c r="F58" s="93"/>
      <c r="G58" s="275"/>
      <c r="H58" s="2">
        <v>0</v>
      </c>
      <c r="I58" s="62">
        <f>+H58*$D58</f>
        <v>0</v>
      </c>
      <c r="J58" s="105"/>
    </row>
    <row r="59" spans="1:10" ht="39" customHeight="1" x14ac:dyDescent="0.25">
      <c r="A59" s="262" t="s">
        <v>85</v>
      </c>
      <c r="B59" s="674" t="s">
        <v>86</v>
      </c>
      <c r="C59" s="674"/>
      <c r="D59" s="242">
        <f>SUM(D60)</f>
        <v>15</v>
      </c>
      <c r="E59" s="607"/>
      <c r="F59" s="608"/>
      <c r="G59" s="609"/>
      <c r="H59" s="622">
        <f>+I60</f>
        <v>0</v>
      </c>
      <c r="I59" s="623">
        <f>SUM(I60)</f>
        <v>0</v>
      </c>
      <c r="J59" s="76"/>
    </row>
    <row r="60" spans="1:10" ht="15.75" customHeight="1" thickBot="1" x14ac:dyDescent="0.3">
      <c r="A60" s="252" t="s">
        <v>87</v>
      </c>
      <c r="B60" s="1" t="s">
        <v>88</v>
      </c>
      <c r="C60" s="56" t="s">
        <v>89</v>
      </c>
      <c r="D60" s="241">
        <v>15</v>
      </c>
      <c r="E60" s="598" t="s">
        <v>238</v>
      </c>
      <c r="F60" s="599"/>
      <c r="G60" s="600"/>
      <c r="H60" s="2">
        <v>0</v>
      </c>
      <c r="I60" s="62">
        <f>+H60*$D60</f>
        <v>0</v>
      </c>
      <c r="J60" s="105"/>
    </row>
    <row r="61" spans="1:10" ht="27" customHeight="1" x14ac:dyDescent="0.25">
      <c r="A61" s="79" t="s">
        <v>91</v>
      </c>
      <c r="B61" s="678" t="s">
        <v>92</v>
      </c>
      <c r="C61" s="678"/>
      <c r="D61" s="244">
        <f>+D62+D69</f>
        <v>22</v>
      </c>
      <c r="E61" s="604"/>
      <c r="F61" s="605"/>
      <c r="G61" s="606"/>
      <c r="H61" s="679">
        <f>+H62+H69</f>
        <v>0</v>
      </c>
      <c r="I61" s="680" t="e">
        <f>+I62+#REF!</f>
        <v>#REF!</v>
      </c>
      <c r="J61" s="78"/>
    </row>
    <row r="62" spans="1:10" ht="27" customHeight="1" x14ac:dyDescent="0.25">
      <c r="A62" s="71" t="s">
        <v>93</v>
      </c>
      <c r="B62" s="674" t="s">
        <v>94</v>
      </c>
      <c r="C62" s="674"/>
      <c r="D62" s="151">
        <f>SUM(D63:D67)</f>
        <v>6</v>
      </c>
      <c r="E62" s="75" t="s">
        <v>546</v>
      </c>
      <c r="F62" s="85"/>
      <c r="G62" s="270" t="s">
        <v>258</v>
      </c>
      <c r="H62" s="622">
        <f>SUM(I63:I68)</f>
        <v>0</v>
      </c>
      <c r="I62" s="623">
        <f>SUM(I63:I64)</f>
        <v>0</v>
      </c>
      <c r="J62" s="76"/>
    </row>
    <row r="63" spans="1:10" ht="15" customHeight="1" x14ac:dyDescent="0.25">
      <c r="A63" s="410" t="s">
        <v>95</v>
      </c>
      <c r="B63" s="411" t="s">
        <v>96</v>
      </c>
      <c r="C63" s="411" t="s">
        <v>218</v>
      </c>
      <c r="D63" s="412">
        <v>1</v>
      </c>
      <c r="E63" s="149" t="s">
        <v>355</v>
      </c>
      <c r="F63" s="694"/>
      <c r="G63" s="285"/>
      <c r="H63" s="2">
        <v>0</v>
      </c>
      <c r="I63" s="62">
        <f t="shared" ref="I63:I67" si="3">+H63*G63</f>
        <v>0</v>
      </c>
      <c r="J63" s="105"/>
    </row>
    <row r="64" spans="1:10" ht="15" customHeight="1" x14ac:dyDescent="0.25">
      <c r="A64" s="410" t="s">
        <v>100</v>
      </c>
      <c r="B64" s="411" t="s">
        <v>101</v>
      </c>
      <c r="C64" s="411" t="s">
        <v>350</v>
      </c>
      <c r="D64" s="412">
        <v>1</v>
      </c>
      <c r="E64" s="149" t="s">
        <v>355</v>
      </c>
      <c r="F64" s="695"/>
      <c r="G64" s="285"/>
      <c r="H64" s="2">
        <v>0</v>
      </c>
      <c r="I64" s="62">
        <f t="shared" si="3"/>
        <v>0</v>
      </c>
      <c r="J64" s="105"/>
    </row>
    <row r="65" spans="1:13" x14ac:dyDescent="0.25">
      <c r="A65" s="410" t="s">
        <v>102</v>
      </c>
      <c r="B65" s="411" t="s">
        <v>103</v>
      </c>
      <c r="C65" s="411" t="s">
        <v>221</v>
      </c>
      <c r="D65" s="412">
        <v>1</v>
      </c>
      <c r="E65" s="149" t="s">
        <v>355</v>
      </c>
      <c r="F65" s="695"/>
      <c r="G65" s="285"/>
      <c r="H65" s="2">
        <v>0</v>
      </c>
      <c r="I65" s="62">
        <f t="shared" si="3"/>
        <v>0</v>
      </c>
      <c r="J65" s="105"/>
    </row>
    <row r="66" spans="1:13" x14ac:dyDescent="0.25">
      <c r="A66" s="410" t="s">
        <v>223</v>
      </c>
      <c r="B66" s="411" t="s">
        <v>224</v>
      </c>
      <c r="C66" s="411" t="s">
        <v>345</v>
      </c>
      <c r="D66" s="412">
        <v>1</v>
      </c>
      <c r="E66" s="149" t="s">
        <v>355</v>
      </c>
      <c r="F66" s="695"/>
      <c r="G66" s="285"/>
      <c r="H66" s="2">
        <v>0</v>
      </c>
      <c r="I66" s="62">
        <f t="shared" si="3"/>
        <v>0</v>
      </c>
      <c r="J66" s="105"/>
    </row>
    <row r="67" spans="1:13" x14ac:dyDescent="0.25">
      <c r="A67" s="410" t="s">
        <v>225</v>
      </c>
      <c r="B67" s="411" t="s">
        <v>226</v>
      </c>
      <c r="C67" s="411" t="s">
        <v>227</v>
      </c>
      <c r="D67" s="412">
        <v>2</v>
      </c>
      <c r="E67" s="149" t="s">
        <v>355</v>
      </c>
      <c r="F67" s="695"/>
      <c r="G67" s="285"/>
      <c r="H67" s="2">
        <v>0</v>
      </c>
      <c r="I67" s="62">
        <f t="shared" si="3"/>
        <v>0</v>
      </c>
      <c r="J67" s="105"/>
    </row>
    <row r="68" spans="1:13" ht="90" x14ac:dyDescent="0.25">
      <c r="A68" s="282" t="s">
        <v>590</v>
      </c>
      <c r="B68" s="283"/>
      <c r="C68" s="283" t="s">
        <v>592</v>
      </c>
      <c r="D68" s="284"/>
      <c r="E68" s="149" t="s">
        <v>355</v>
      </c>
      <c r="F68" s="304"/>
      <c r="G68" s="285"/>
      <c r="H68" s="2">
        <v>0</v>
      </c>
      <c r="I68" s="62">
        <f>SUM(G68*H68)</f>
        <v>0</v>
      </c>
      <c r="J68" s="105"/>
      <c r="K68" s="306" t="s">
        <v>591</v>
      </c>
      <c r="M68" s="305"/>
    </row>
    <row r="69" spans="1:13" ht="39" customHeight="1" x14ac:dyDescent="0.25">
      <c r="A69" s="262" t="s">
        <v>105</v>
      </c>
      <c r="B69" s="674" t="s">
        <v>106</v>
      </c>
      <c r="C69" s="674"/>
      <c r="D69" s="242">
        <f>SUM(D70)</f>
        <v>16</v>
      </c>
      <c r="E69" s="607"/>
      <c r="F69" s="608"/>
      <c r="G69" s="609"/>
      <c r="H69" s="622">
        <f>+I70</f>
        <v>0</v>
      </c>
      <c r="I69" s="623">
        <f>SUM(I70)</f>
        <v>0</v>
      </c>
      <c r="J69" s="76"/>
    </row>
    <row r="70" spans="1:13" ht="29.25" customHeight="1" thickBot="1" x14ac:dyDescent="0.3">
      <c r="A70" s="252" t="s">
        <v>107</v>
      </c>
      <c r="B70" s="1" t="s">
        <v>108</v>
      </c>
      <c r="C70" s="56" t="s">
        <v>109</v>
      </c>
      <c r="D70" s="241">
        <v>16</v>
      </c>
      <c r="E70" s="598" t="s">
        <v>238</v>
      </c>
      <c r="F70" s="599"/>
      <c r="G70" s="600"/>
      <c r="H70" s="2">
        <v>0</v>
      </c>
      <c r="I70" s="63">
        <f>+H70*D70</f>
        <v>0</v>
      </c>
      <c r="J70" s="105"/>
    </row>
    <row r="71" spans="1:13" ht="27" customHeight="1" x14ac:dyDescent="0.25">
      <c r="A71" s="113" t="s">
        <v>571</v>
      </c>
      <c r="B71" s="537" t="s">
        <v>572</v>
      </c>
      <c r="C71" s="537"/>
      <c r="D71" s="125">
        <f>+D72</f>
        <v>5</v>
      </c>
      <c r="E71" s="604"/>
      <c r="F71" s="605"/>
      <c r="G71" s="606"/>
      <c r="H71" s="679">
        <f>H72</f>
        <v>0</v>
      </c>
      <c r="I71" s="680" t="e">
        <f>+I72+I77</f>
        <v>#REF!</v>
      </c>
      <c r="J71" s="78"/>
    </row>
    <row r="72" spans="1:13" ht="27" customHeight="1" x14ac:dyDescent="0.25">
      <c r="A72" s="114" t="s">
        <v>573</v>
      </c>
      <c r="B72" s="541" t="s">
        <v>58</v>
      </c>
      <c r="C72" s="541"/>
      <c r="D72" s="126">
        <f>+D73</f>
        <v>5</v>
      </c>
      <c r="E72" s="75" t="s">
        <v>546</v>
      </c>
      <c r="F72" s="85"/>
      <c r="G72" s="270" t="s">
        <v>258</v>
      </c>
      <c r="H72" s="622">
        <f>SUM(I73:I73)</f>
        <v>0</v>
      </c>
      <c r="I72" s="623" t="e">
        <f>SUM(I73:I74)</f>
        <v>#REF!</v>
      </c>
      <c r="J72" s="76"/>
    </row>
    <row r="73" spans="1:13" ht="15" customHeight="1" thickBot="1" x14ac:dyDescent="0.3">
      <c r="A73" s="447" t="s">
        <v>574</v>
      </c>
      <c r="B73" s="447" t="s">
        <v>575</v>
      </c>
      <c r="C73" s="447" t="s">
        <v>576</v>
      </c>
      <c r="D73" s="447">
        <v>5</v>
      </c>
      <c r="E73" s="446" t="s">
        <v>355</v>
      </c>
      <c r="F73" s="448"/>
      <c r="G73" s="392"/>
      <c r="H73" s="2">
        <v>0</v>
      </c>
      <c r="I73" s="62">
        <f>+H73*G73</f>
        <v>0</v>
      </c>
      <c r="J73" s="105"/>
    </row>
    <row r="74" spans="1:13" ht="29.25" customHeight="1" thickBot="1" x14ac:dyDescent="0.3">
      <c r="A74" s="263">
        <v>3</v>
      </c>
      <c r="B74" s="689" t="s">
        <v>116</v>
      </c>
      <c r="C74" s="689"/>
      <c r="D74" s="237">
        <f>+D75+D78</f>
        <v>212</v>
      </c>
      <c r="E74" s="601"/>
      <c r="F74" s="602"/>
      <c r="G74" s="603"/>
      <c r="H74" s="670">
        <f>+H75+H78</f>
        <v>0</v>
      </c>
      <c r="I74" s="671" t="e">
        <f>+I75+I78</f>
        <v>#REF!</v>
      </c>
      <c r="J74" s="77"/>
    </row>
    <row r="75" spans="1:13" x14ac:dyDescent="0.25">
      <c r="A75" s="258" t="s">
        <v>117</v>
      </c>
      <c r="B75" s="678" t="s">
        <v>118</v>
      </c>
      <c r="C75" s="678"/>
      <c r="D75" s="244">
        <f>+D76</f>
        <v>119</v>
      </c>
      <c r="E75" s="604"/>
      <c r="F75" s="605"/>
      <c r="G75" s="606"/>
      <c r="H75" s="679">
        <f>+H76</f>
        <v>0</v>
      </c>
      <c r="I75" s="680" t="e">
        <f>+#REF!+I76</f>
        <v>#REF!</v>
      </c>
      <c r="J75" s="78"/>
    </row>
    <row r="76" spans="1:13" ht="15.75" customHeight="1" x14ac:dyDescent="0.25">
      <c r="A76" s="261" t="s">
        <v>119</v>
      </c>
      <c r="B76" s="585" t="s">
        <v>120</v>
      </c>
      <c r="C76" s="585"/>
      <c r="D76" s="240">
        <f>+D77</f>
        <v>119</v>
      </c>
      <c r="E76" s="607"/>
      <c r="F76" s="608"/>
      <c r="G76" s="609"/>
      <c r="H76" s="622">
        <f>+I77</f>
        <v>0</v>
      </c>
      <c r="I76" s="623">
        <f>SUM(I77:I77)</f>
        <v>0</v>
      </c>
      <c r="J76" s="76"/>
    </row>
    <row r="77" spans="1:13" ht="15.75" customHeight="1" thickBot="1" x14ac:dyDescent="0.3">
      <c r="A77" s="252" t="s">
        <v>121</v>
      </c>
      <c r="B77" s="4" t="s">
        <v>122</v>
      </c>
      <c r="C77" s="56" t="s">
        <v>123</v>
      </c>
      <c r="D77" s="241">
        <v>119</v>
      </c>
      <c r="E77" s="598" t="s">
        <v>238</v>
      </c>
      <c r="F77" s="599"/>
      <c r="G77" s="600"/>
      <c r="H77" s="2">
        <v>0</v>
      </c>
      <c r="I77" s="62">
        <f>+H77*D77</f>
        <v>0</v>
      </c>
      <c r="J77" s="105"/>
    </row>
    <row r="78" spans="1:13" x14ac:dyDescent="0.25">
      <c r="A78" s="258" t="s">
        <v>129</v>
      </c>
      <c r="B78" s="678" t="s">
        <v>130</v>
      </c>
      <c r="C78" s="678"/>
      <c r="D78" s="244">
        <f>+D79+D82</f>
        <v>93</v>
      </c>
      <c r="E78" s="604"/>
      <c r="F78" s="605"/>
      <c r="G78" s="606"/>
      <c r="H78" s="679">
        <f>+H79+H82</f>
        <v>0</v>
      </c>
      <c r="I78" s="680">
        <f>+I79+I82</f>
        <v>0</v>
      </c>
      <c r="J78" s="78"/>
    </row>
    <row r="79" spans="1:13" x14ac:dyDescent="0.25">
      <c r="A79" s="262" t="s">
        <v>131</v>
      </c>
      <c r="B79" s="674" t="s">
        <v>132</v>
      </c>
      <c r="C79" s="674"/>
      <c r="D79" s="242">
        <f>SUM(D80:D81)</f>
        <v>88</v>
      </c>
      <c r="E79" s="75" t="s">
        <v>546</v>
      </c>
      <c r="F79" s="610"/>
      <c r="G79" s="609"/>
      <c r="H79" s="622">
        <f>SUM(I80:I81)</f>
        <v>0</v>
      </c>
      <c r="I79" s="623">
        <f>SUM(I80:I81)</f>
        <v>0</v>
      </c>
      <c r="J79" s="76"/>
    </row>
    <row r="80" spans="1:13" x14ac:dyDescent="0.25">
      <c r="A80" s="252" t="s">
        <v>133</v>
      </c>
      <c r="B80" s="1" t="s">
        <v>134</v>
      </c>
      <c r="C80" s="56" t="s">
        <v>135</v>
      </c>
      <c r="D80" s="241">
        <v>80</v>
      </c>
      <c r="E80" s="72" t="s">
        <v>355</v>
      </c>
      <c r="F80" s="91"/>
      <c r="G80" s="273"/>
      <c r="H80" s="2">
        <v>0</v>
      </c>
      <c r="I80" s="62">
        <f>+H80*D80</f>
        <v>0</v>
      </c>
      <c r="J80" s="105"/>
    </row>
    <row r="81" spans="1:10" x14ac:dyDescent="0.25">
      <c r="A81" s="252" t="s">
        <v>136</v>
      </c>
      <c r="B81" s="1" t="s">
        <v>137</v>
      </c>
      <c r="C81" s="56" t="s">
        <v>138</v>
      </c>
      <c r="D81" s="241">
        <v>8</v>
      </c>
      <c r="E81" s="72" t="s">
        <v>355</v>
      </c>
      <c r="F81" s="93"/>
      <c r="G81" s="275"/>
      <c r="H81" s="2">
        <v>0</v>
      </c>
      <c r="I81" s="62">
        <f>+H81*D81</f>
        <v>0</v>
      </c>
      <c r="J81" s="105"/>
    </row>
    <row r="82" spans="1:10" ht="39" customHeight="1" x14ac:dyDescent="0.25">
      <c r="A82" s="262" t="s">
        <v>142</v>
      </c>
      <c r="B82" s="674" t="s">
        <v>143</v>
      </c>
      <c r="C82" s="674"/>
      <c r="D82" s="242">
        <f>SUM(D83)</f>
        <v>5</v>
      </c>
      <c r="E82" s="607"/>
      <c r="F82" s="608"/>
      <c r="G82" s="609"/>
      <c r="H82" s="622">
        <f>+I83</f>
        <v>0</v>
      </c>
      <c r="I82" s="623">
        <f>SUM(I83)</f>
        <v>0</v>
      </c>
      <c r="J82" s="76"/>
    </row>
    <row r="83" spans="1:10" ht="21.75" customHeight="1" thickBot="1" x14ac:dyDescent="0.3">
      <c r="A83" s="252" t="s">
        <v>144</v>
      </c>
      <c r="B83" s="4" t="s">
        <v>145</v>
      </c>
      <c r="C83" s="56" t="s">
        <v>146</v>
      </c>
      <c r="D83" s="241">
        <v>5</v>
      </c>
      <c r="E83" s="598" t="s">
        <v>238</v>
      </c>
      <c r="F83" s="599"/>
      <c r="G83" s="600"/>
      <c r="H83" s="2">
        <v>0</v>
      </c>
      <c r="I83" s="63">
        <f>+H83*D83</f>
        <v>0</v>
      </c>
      <c r="J83" s="106"/>
    </row>
    <row r="84" spans="1:10" ht="15.75" thickBot="1" x14ac:dyDescent="0.3">
      <c r="A84" s="263">
        <v>4</v>
      </c>
      <c r="B84" s="689" t="s">
        <v>154</v>
      </c>
      <c r="C84" s="689"/>
      <c r="D84" s="237"/>
      <c r="E84" s="601"/>
      <c r="F84" s="602"/>
      <c r="G84" s="603"/>
      <c r="H84" s="708">
        <f>SUM(I85:I89)</f>
        <v>0</v>
      </c>
      <c r="I84" s="709">
        <f>SUM(I85:I88)</f>
        <v>0</v>
      </c>
    </row>
    <row r="85" spans="1:10" x14ac:dyDescent="0.25">
      <c r="A85" s="264" t="s">
        <v>155</v>
      </c>
      <c r="B85" s="23" t="s">
        <v>239</v>
      </c>
      <c r="C85" s="24" t="s">
        <v>240</v>
      </c>
      <c r="D85" s="247">
        <v>1</v>
      </c>
      <c r="E85" s="696" t="s">
        <v>153</v>
      </c>
      <c r="F85" s="696"/>
      <c r="G85" s="696"/>
      <c r="H85" s="2">
        <v>0</v>
      </c>
      <c r="I85" s="25">
        <f>+H85*$D85</f>
        <v>0</v>
      </c>
    </row>
    <row r="86" spans="1:10" ht="21" x14ac:dyDescent="0.25">
      <c r="A86" s="265" t="s">
        <v>156</v>
      </c>
      <c r="B86" s="1" t="s">
        <v>241</v>
      </c>
      <c r="C86" s="3" t="s">
        <v>242</v>
      </c>
      <c r="D86" s="248">
        <v>1</v>
      </c>
      <c r="E86" s="697"/>
      <c r="F86" s="697"/>
      <c r="G86" s="697"/>
      <c r="H86" s="2">
        <v>0</v>
      </c>
      <c r="I86" s="25">
        <f>+H86*$D86</f>
        <v>0</v>
      </c>
    </row>
    <row r="87" spans="1:10" x14ac:dyDescent="0.25">
      <c r="A87" s="252" t="s">
        <v>157</v>
      </c>
      <c r="B87" s="22" t="s">
        <v>243</v>
      </c>
      <c r="C87" s="26" t="s">
        <v>244</v>
      </c>
      <c r="D87" s="248">
        <v>1</v>
      </c>
      <c r="E87" s="697"/>
      <c r="F87" s="697"/>
      <c r="G87" s="697"/>
      <c r="H87" s="2">
        <v>0</v>
      </c>
      <c r="I87" s="25">
        <f>+H87*$D87</f>
        <v>0</v>
      </c>
    </row>
    <row r="88" spans="1:10" ht="21" x14ac:dyDescent="0.25">
      <c r="A88" s="336" t="s">
        <v>158</v>
      </c>
      <c r="B88" s="22" t="s">
        <v>245</v>
      </c>
      <c r="C88" s="296" t="s">
        <v>610</v>
      </c>
      <c r="D88" s="337">
        <v>1</v>
      </c>
      <c r="E88" s="697"/>
      <c r="F88" s="697"/>
      <c r="G88" s="697"/>
      <c r="H88" s="2">
        <v>0</v>
      </c>
      <c r="I88" s="25">
        <f>+H88*$D88</f>
        <v>0</v>
      </c>
    </row>
    <row r="89" spans="1:10" ht="32.25" thickBot="1" x14ac:dyDescent="0.3">
      <c r="A89" s="307" t="s">
        <v>607</v>
      </c>
      <c r="B89" s="333" t="s">
        <v>608</v>
      </c>
      <c r="C89" s="334" t="s">
        <v>609</v>
      </c>
      <c r="D89" s="335">
        <v>1</v>
      </c>
      <c r="E89" s="697"/>
      <c r="F89" s="697"/>
      <c r="G89" s="697"/>
      <c r="H89" s="2">
        <v>0</v>
      </c>
      <c r="I89" s="25">
        <f>+H89*$D89</f>
        <v>0</v>
      </c>
    </row>
    <row r="90" spans="1:10" x14ac:dyDescent="0.25">
      <c r="A90" s="710" t="s">
        <v>247</v>
      </c>
      <c r="B90" s="711"/>
      <c r="C90" s="714" t="s">
        <v>159</v>
      </c>
      <c r="D90" s="715"/>
      <c r="E90" s="64"/>
      <c r="F90" s="87"/>
      <c r="G90" s="276"/>
      <c r="H90" s="716">
        <f>+H5+H36+H74+I84</f>
        <v>0</v>
      </c>
      <c r="I90" s="717"/>
    </row>
    <row r="91" spans="1:10" x14ac:dyDescent="0.25">
      <c r="A91" s="710"/>
      <c r="B91" s="711"/>
      <c r="C91" s="685" t="s">
        <v>160</v>
      </c>
      <c r="D91" s="686"/>
      <c r="E91" s="65"/>
      <c r="F91" s="95">
        <v>0.16</v>
      </c>
      <c r="G91" s="277"/>
      <c r="H91" s="683">
        <f>+H90*$F$91</f>
        <v>0</v>
      </c>
      <c r="I91" s="684"/>
    </row>
    <row r="92" spans="1:10" x14ac:dyDescent="0.25">
      <c r="A92" s="710"/>
      <c r="B92" s="711"/>
      <c r="C92" s="718" t="s">
        <v>161</v>
      </c>
      <c r="D92" s="719"/>
      <c r="E92" s="66"/>
      <c r="F92" s="87"/>
      <c r="G92" s="276"/>
      <c r="H92" s="683">
        <f>+H90+H91</f>
        <v>0</v>
      </c>
      <c r="I92" s="684"/>
    </row>
    <row r="93" spans="1:10" x14ac:dyDescent="0.25">
      <c r="A93" s="710"/>
      <c r="B93" s="711"/>
      <c r="C93" s="685" t="s">
        <v>162</v>
      </c>
      <c r="D93" s="686"/>
      <c r="E93" s="65"/>
      <c r="F93" s="88">
        <v>0</v>
      </c>
      <c r="G93" s="277"/>
      <c r="H93" s="683">
        <f>+H92*$F$93</f>
        <v>0</v>
      </c>
      <c r="I93" s="684"/>
    </row>
    <row r="94" spans="1:10" ht="15.75" thickBot="1" x14ac:dyDescent="0.3">
      <c r="A94" s="712"/>
      <c r="B94" s="713"/>
      <c r="C94" s="687" t="s">
        <v>368</v>
      </c>
      <c r="D94" s="688"/>
      <c r="E94" s="67"/>
      <c r="F94" s="89"/>
      <c r="G94" s="278"/>
      <c r="H94" s="692">
        <f>+H92-H93</f>
        <v>0</v>
      </c>
      <c r="I94" s="693"/>
    </row>
    <row r="95" spans="1:10" x14ac:dyDescent="0.25">
      <c r="A95" s="698"/>
      <c r="B95" s="699"/>
      <c r="C95" s="27"/>
      <c r="D95" s="249"/>
      <c r="E95" s="60"/>
      <c r="F95" s="60"/>
      <c r="G95" s="249"/>
      <c r="H95" s="29"/>
      <c r="I95" s="30"/>
    </row>
    <row r="96" spans="1:10" ht="15.75" thickBot="1" x14ac:dyDescent="0.3">
      <c r="A96" s="700"/>
      <c r="B96" s="701"/>
      <c r="C96" s="704" t="s">
        <v>650</v>
      </c>
      <c r="D96" s="705"/>
      <c r="E96" s="68"/>
      <c r="F96" s="60"/>
      <c r="G96" s="249"/>
      <c r="H96" s="706">
        <f>+H94*12</f>
        <v>0</v>
      </c>
      <c r="I96" s="707"/>
    </row>
    <row r="97" spans="1:9" x14ac:dyDescent="0.25">
      <c r="A97" s="700"/>
      <c r="B97" s="701"/>
      <c r="C97" s="27"/>
      <c r="D97" s="249"/>
      <c r="E97" s="60"/>
      <c r="F97" s="60"/>
      <c r="G97" s="249"/>
      <c r="H97" s="29"/>
      <c r="I97" s="30"/>
    </row>
    <row r="98" spans="1:9" ht="15.75" thickBot="1" x14ac:dyDescent="0.3">
      <c r="A98" s="702"/>
      <c r="B98" s="703"/>
      <c r="C98" s="704" t="s">
        <v>651</v>
      </c>
      <c r="D98" s="705"/>
      <c r="E98" s="69"/>
      <c r="F98" s="90"/>
      <c r="G98" s="286"/>
      <c r="H98" s="706">
        <f>+H94*31</f>
        <v>0</v>
      </c>
      <c r="I98" s="707"/>
    </row>
  </sheetData>
  <sheetProtection password="DFDE" sheet="1" objects="1" scenarios="1"/>
  <mergeCells count="196">
    <mergeCell ref="A45:A47"/>
    <mergeCell ref="B45:B47"/>
    <mergeCell ref="C45:C47"/>
    <mergeCell ref="D45:D47"/>
    <mergeCell ref="E45:E47"/>
    <mergeCell ref="A48:A50"/>
    <mergeCell ref="B48:B50"/>
    <mergeCell ref="C48:C50"/>
    <mergeCell ref="D48:D50"/>
    <mergeCell ref="E48:E50"/>
    <mergeCell ref="H94:I94"/>
    <mergeCell ref="F63:F67"/>
    <mergeCell ref="E85:G89"/>
    <mergeCell ref="A95:B98"/>
    <mergeCell ref="C96:D96"/>
    <mergeCell ref="H96:I96"/>
    <mergeCell ref="C98:D98"/>
    <mergeCell ref="H98:I98"/>
    <mergeCell ref="B78:C78"/>
    <mergeCell ref="H78:I78"/>
    <mergeCell ref="B79:C79"/>
    <mergeCell ref="H79:I79"/>
    <mergeCell ref="B82:C82"/>
    <mergeCell ref="H82:I82"/>
    <mergeCell ref="B84:C84"/>
    <mergeCell ref="H84:I84"/>
    <mergeCell ref="A90:B94"/>
    <mergeCell ref="C90:D90"/>
    <mergeCell ref="H90:I90"/>
    <mergeCell ref="C91:D91"/>
    <mergeCell ref="H91:I91"/>
    <mergeCell ref="C92:D92"/>
    <mergeCell ref="H92:I92"/>
    <mergeCell ref="C93:D93"/>
    <mergeCell ref="H93:I93"/>
    <mergeCell ref="C94:D94"/>
    <mergeCell ref="E84:G84"/>
    <mergeCell ref="E60:G60"/>
    <mergeCell ref="F55:G55"/>
    <mergeCell ref="E59:G59"/>
    <mergeCell ref="B75:C75"/>
    <mergeCell ref="H75:I75"/>
    <mergeCell ref="B76:C76"/>
    <mergeCell ref="H76:I76"/>
    <mergeCell ref="B69:C69"/>
    <mergeCell ref="H69:I69"/>
    <mergeCell ref="B74:C74"/>
    <mergeCell ref="H74:I74"/>
    <mergeCell ref="E69:G69"/>
    <mergeCell ref="B61:C61"/>
    <mergeCell ref="E61:G61"/>
    <mergeCell ref="B62:C62"/>
    <mergeCell ref="H61:I61"/>
    <mergeCell ref="B71:C71"/>
    <mergeCell ref="E71:G71"/>
    <mergeCell ref="H71:I71"/>
    <mergeCell ref="B72:C72"/>
    <mergeCell ref="B52:C52"/>
    <mergeCell ref="H52:I52"/>
    <mergeCell ref="B54:C54"/>
    <mergeCell ref="H54:I54"/>
    <mergeCell ref="E53:G53"/>
    <mergeCell ref="E54:G54"/>
    <mergeCell ref="B55:C55"/>
    <mergeCell ref="H55:I55"/>
    <mergeCell ref="B59:C59"/>
    <mergeCell ref="H59:I59"/>
    <mergeCell ref="E52:G52"/>
    <mergeCell ref="H62:I62"/>
    <mergeCell ref="H72:I72"/>
    <mergeCell ref="E27:G27"/>
    <mergeCell ref="B29:C29"/>
    <mergeCell ref="H29:I29"/>
    <mergeCell ref="B36:C36"/>
    <mergeCell ref="H36:I36"/>
    <mergeCell ref="B37:C37"/>
    <mergeCell ref="H37:I37"/>
    <mergeCell ref="B34:C34"/>
    <mergeCell ref="H34:I34"/>
    <mergeCell ref="H30:H31"/>
    <mergeCell ref="I30:I31"/>
    <mergeCell ref="H32:H33"/>
    <mergeCell ref="I32:I33"/>
    <mergeCell ref="E35:G35"/>
    <mergeCell ref="F30:G33"/>
    <mergeCell ref="B27:C27"/>
    <mergeCell ref="H27:I27"/>
    <mergeCell ref="E28:G28"/>
    <mergeCell ref="J1:J4"/>
    <mergeCell ref="A9:A10"/>
    <mergeCell ref="B9:B10"/>
    <mergeCell ref="C9:C10"/>
    <mergeCell ref="D9:D10"/>
    <mergeCell ref="E9:E10"/>
    <mergeCell ref="E1:G4"/>
    <mergeCell ref="E5:G5"/>
    <mergeCell ref="A7:A8"/>
    <mergeCell ref="B7:B8"/>
    <mergeCell ref="C7:C8"/>
    <mergeCell ref="D7:D8"/>
    <mergeCell ref="E7:E8"/>
    <mergeCell ref="H1:I1"/>
    <mergeCell ref="H2:I2"/>
    <mergeCell ref="H4:I4"/>
    <mergeCell ref="A1:A4"/>
    <mergeCell ref="B1:B3"/>
    <mergeCell ref="C1:C4"/>
    <mergeCell ref="D1:D4"/>
    <mergeCell ref="B5:C5"/>
    <mergeCell ref="H5:I5"/>
    <mergeCell ref="B6:C6"/>
    <mergeCell ref="H6:I6"/>
    <mergeCell ref="A13:A14"/>
    <mergeCell ref="B13:B14"/>
    <mergeCell ref="C13:C14"/>
    <mergeCell ref="D13:D14"/>
    <mergeCell ref="A15:A16"/>
    <mergeCell ref="B15:B16"/>
    <mergeCell ref="C15:C16"/>
    <mergeCell ref="D15:D16"/>
    <mergeCell ref="E15:E16"/>
    <mergeCell ref="F11:G12"/>
    <mergeCell ref="E13:E14"/>
    <mergeCell ref="J17:J18"/>
    <mergeCell ref="A19:A20"/>
    <mergeCell ref="B19:B20"/>
    <mergeCell ref="C19:C20"/>
    <mergeCell ref="D19:D20"/>
    <mergeCell ref="E19:E20"/>
    <mergeCell ref="H19:H20"/>
    <mergeCell ref="I19:I20"/>
    <mergeCell ref="J19:J20"/>
    <mergeCell ref="A17:A18"/>
    <mergeCell ref="B17:B18"/>
    <mergeCell ref="C17:C18"/>
    <mergeCell ref="D17:D18"/>
    <mergeCell ref="E17:E18"/>
    <mergeCell ref="F17:G26"/>
    <mergeCell ref="H17:H18"/>
    <mergeCell ref="I17:I18"/>
    <mergeCell ref="E23:E24"/>
    <mergeCell ref="H25:H26"/>
    <mergeCell ref="I25:I26"/>
    <mergeCell ref="A21:A22"/>
    <mergeCell ref="B21:B22"/>
    <mergeCell ref="C21:C22"/>
    <mergeCell ref="D21:D22"/>
    <mergeCell ref="E21:E22"/>
    <mergeCell ref="H21:H22"/>
    <mergeCell ref="I21:I22"/>
    <mergeCell ref="J21:J22"/>
    <mergeCell ref="A25:A26"/>
    <mergeCell ref="B25:B26"/>
    <mergeCell ref="C25:C26"/>
    <mergeCell ref="D25:D26"/>
    <mergeCell ref="E25:E26"/>
    <mergeCell ref="H23:H24"/>
    <mergeCell ref="I23:I24"/>
    <mergeCell ref="J23:J24"/>
    <mergeCell ref="A23:A24"/>
    <mergeCell ref="B23:B24"/>
    <mergeCell ref="C23:C24"/>
    <mergeCell ref="D23:D24"/>
    <mergeCell ref="J25:J26"/>
    <mergeCell ref="J30:J31"/>
    <mergeCell ref="A30:A31"/>
    <mergeCell ref="B30:B31"/>
    <mergeCell ref="C30:C31"/>
    <mergeCell ref="D30:D31"/>
    <mergeCell ref="E30:E31"/>
    <mergeCell ref="A39:A44"/>
    <mergeCell ref="B39:B44"/>
    <mergeCell ref="C39:C44"/>
    <mergeCell ref="D39:D44"/>
    <mergeCell ref="E39:E41"/>
    <mergeCell ref="E42:E44"/>
    <mergeCell ref="B38:C38"/>
    <mergeCell ref="J32:J33"/>
    <mergeCell ref="A32:A33"/>
    <mergeCell ref="B32:B33"/>
    <mergeCell ref="C32:C33"/>
    <mergeCell ref="D32:D33"/>
    <mergeCell ref="E32:E33"/>
    <mergeCell ref="H38:I38"/>
    <mergeCell ref="E34:G34"/>
    <mergeCell ref="E36:G36"/>
    <mergeCell ref="E37:G37"/>
    <mergeCell ref="E83:G83"/>
    <mergeCell ref="E77:G77"/>
    <mergeCell ref="E70:G70"/>
    <mergeCell ref="E74:G74"/>
    <mergeCell ref="E75:G75"/>
    <mergeCell ref="E76:G76"/>
    <mergeCell ref="E78:G78"/>
    <mergeCell ref="F79:G79"/>
    <mergeCell ref="E82:G82"/>
  </mergeCells>
  <hyperlinks>
    <hyperlink ref="E70" location="'Anexo-Administrados'!A1" display="Ver Anexo Administrados"/>
    <hyperlink ref="E70:G70" location="'Anexos Admin'!A1" display="Ver Anexo Administrados"/>
    <hyperlink ref="E28" location="'Anexo-Administrados'!A1" display="Ver Anexo Administrados"/>
    <hyperlink ref="E28:G28" location="'Anexos Admin'!A1" display="Ver Anexo Administrados"/>
    <hyperlink ref="E35" location="'Anexo-Administrados'!A1" display="Ver Anexo Administrados"/>
    <hyperlink ref="E35:G35" location="'Anexos Admin'!A1" display="Ver Anexo Administrados"/>
    <hyperlink ref="E53" location="'Anexo-Administrados'!A1" display="Ver Anexo Administrados"/>
    <hyperlink ref="E53:G53" location="'Anexos Admin'!A1" display="Ver Anexo Administrados"/>
    <hyperlink ref="E60" location="'Anexo-Administrados'!A1" display="Ver Anexo Administrados"/>
    <hyperlink ref="E60:G60" location="'Anexos Admin'!A1" display="Ver Anexo Administrados"/>
    <hyperlink ref="E77" location="'Anexo-Administrados'!A1" display="Ver Anexo Administrados"/>
    <hyperlink ref="E77:G77" location="'Anexos Admin'!A1" display="Ver Anexo Administrados"/>
    <hyperlink ref="E83" location="'Anexo-Administrados'!A1" display="Ver Anexo Administrados"/>
    <hyperlink ref="E83:G83" location="'Anexos Admin'!A1" display="Ver Anexo Administrados"/>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V26"/>
  <sheetViews>
    <sheetView workbookViewId="0">
      <selection activeCell="A2" sqref="A2:F3"/>
    </sheetView>
  </sheetViews>
  <sheetFormatPr baseColWidth="10" defaultRowHeight="15" x14ac:dyDescent="0.25"/>
  <cols>
    <col min="1" max="1" width="11.42578125" style="155"/>
    <col min="3" max="3" width="48.85546875" customWidth="1"/>
    <col min="4" max="4" width="14.28515625" bestFit="1" customWidth="1"/>
    <col min="5" max="5" width="16.85546875" bestFit="1" customWidth="1"/>
    <col min="6" max="6" width="16.42578125" style="292" customWidth="1"/>
  </cols>
  <sheetData>
    <row r="1" spans="1:256" ht="15.75" thickBot="1" x14ac:dyDescent="0.3">
      <c r="A1" s="720" t="s">
        <v>813</v>
      </c>
      <c r="B1" s="721"/>
      <c r="C1" s="721"/>
      <c r="D1" s="721"/>
      <c r="E1" s="721"/>
      <c r="F1" s="722"/>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c r="EX1" s="31"/>
      <c r="EY1" s="31"/>
      <c r="EZ1" s="31"/>
      <c r="FA1" s="31"/>
      <c r="FB1" s="31"/>
      <c r="FC1" s="31"/>
      <c r="FD1" s="31"/>
      <c r="FE1" s="31"/>
      <c r="FF1" s="31"/>
      <c r="FG1" s="31"/>
      <c r="FH1" s="31"/>
      <c r="FI1" s="31"/>
      <c r="FJ1" s="31"/>
      <c r="FK1" s="31"/>
      <c r="FL1" s="31"/>
      <c r="FM1" s="31"/>
      <c r="FN1" s="31"/>
      <c r="FO1" s="31"/>
      <c r="FP1" s="31"/>
      <c r="FQ1" s="31"/>
      <c r="FR1" s="31"/>
      <c r="FS1" s="31"/>
      <c r="FT1" s="31"/>
      <c r="FU1" s="31"/>
      <c r="FV1" s="31"/>
      <c r="FW1" s="31"/>
      <c r="FX1" s="31"/>
      <c r="FY1" s="31"/>
      <c r="FZ1" s="31"/>
      <c r="GA1" s="31"/>
      <c r="GB1" s="31"/>
      <c r="GC1" s="31"/>
      <c r="GD1" s="31"/>
      <c r="GE1" s="31"/>
      <c r="GF1" s="31"/>
      <c r="GG1" s="31"/>
      <c r="GH1" s="31"/>
      <c r="GI1" s="31"/>
      <c r="GJ1" s="31"/>
      <c r="GK1" s="31"/>
      <c r="GL1" s="31"/>
      <c r="GM1" s="31"/>
      <c r="GN1" s="31"/>
      <c r="GO1" s="31"/>
      <c r="GP1" s="31"/>
      <c r="GQ1" s="31"/>
      <c r="GR1" s="31"/>
      <c r="GS1" s="31"/>
      <c r="GT1" s="31"/>
      <c r="GU1" s="31"/>
      <c r="GV1" s="31"/>
      <c r="GW1" s="31"/>
      <c r="GX1" s="31"/>
      <c r="GY1" s="31"/>
      <c r="GZ1" s="31"/>
      <c r="HA1" s="31"/>
      <c r="HB1" s="31"/>
      <c r="HC1" s="31"/>
      <c r="HD1" s="31"/>
      <c r="HE1" s="31"/>
      <c r="HF1" s="31"/>
      <c r="HG1" s="31"/>
      <c r="HH1" s="31"/>
      <c r="HI1" s="31"/>
      <c r="HJ1" s="31"/>
      <c r="HK1" s="31"/>
      <c r="HL1" s="31"/>
      <c r="HM1" s="31"/>
      <c r="HN1" s="31"/>
      <c r="HO1" s="31"/>
      <c r="HP1" s="31"/>
      <c r="HQ1" s="31"/>
      <c r="HR1" s="31"/>
      <c r="HS1" s="31"/>
      <c r="HT1" s="31"/>
      <c r="HU1" s="31"/>
      <c r="HV1" s="31"/>
      <c r="HW1" s="31"/>
      <c r="HX1" s="31"/>
      <c r="HY1" s="31"/>
      <c r="HZ1" s="31"/>
      <c r="IA1" s="31"/>
      <c r="IB1" s="31"/>
      <c r="IC1" s="31"/>
      <c r="ID1" s="31"/>
      <c r="IE1" s="31"/>
      <c r="IF1" s="31"/>
      <c r="IG1" s="31"/>
      <c r="IH1" s="31"/>
      <c r="II1" s="31"/>
      <c r="IJ1" s="31"/>
      <c r="IK1" s="31"/>
      <c r="IL1" s="31"/>
      <c r="IM1" s="31"/>
      <c r="IN1" s="31"/>
      <c r="IO1" s="31"/>
      <c r="IP1" s="31"/>
      <c r="IQ1" s="31"/>
      <c r="IR1" s="31"/>
      <c r="IS1" s="31"/>
      <c r="IT1" s="31"/>
      <c r="IU1" s="31"/>
      <c r="IV1" s="31"/>
    </row>
    <row r="2" spans="1:256" x14ac:dyDescent="0.25">
      <c r="A2" s="720" t="s">
        <v>248</v>
      </c>
      <c r="B2" s="721"/>
      <c r="C2" s="721"/>
      <c r="D2" s="721"/>
      <c r="E2" s="721"/>
      <c r="F2" s="722"/>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c r="EX2" s="31"/>
      <c r="EY2" s="31"/>
      <c r="EZ2" s="31"/>
      <c r="FA2" s="31"/>
      <c r="FB2" s="31"/>
      <c r="FC2" s="31"/>
      <c r="FD2" s="31"/>
      <c r="FE2" s="31"/>
      <c r="FF2" s="31"/>
      <c r="FG2" s="31"/>
      <c r="FH2" s="31"/>
      <c r="FI2" s="31"/>
      <c r="FJ2" s="31"/>
      <c r="FK2" s="31"/>
      <c r="FL2" s="31"/>
      <c r="FM2" s="31"/>
      <c r="FN2" s="31"/>
      <c r="FO2" s="31"/>
      <c r="FP2" s="31"/>
      <c r="FQ2" s="31"/>
      <c r="FR2" s="31"/>
      <c r="FS2" s="31"/>
      <c r="FT2" s="31"/>
      <c r="FU2" s="31"/>
      <c r="FV2" s="31"/>
      <c r="FW2" s="31"/>
      <c r="FX2" s="31"/>
      <c r="FY2" s="31"/>
      <c r="FZ2" s="31"/>
      <c r="GA2" s="31"/>
      <c r="GB2" s="31"/>
      <c r="GC2" s="31"/>
      <c r="GD2" s="31"/>
      <c r="GE2" s="31"/>
      <c r="GF2" s="31"/>
      <c r="GG2" s="31"/>
      <c r="GH2" s="31"/>
      <c r="GI2" s="31"/>
      <c r="GJ2" s="31"/>
      <c r="GK2" s="31"/>
      <c r="GL2" s="31"/>
      <c r="GM2" s="31"/>
      <c r="GN2" s="31"/>
      <c r="GO2" s="31"/>
      <c r="GP2" s="31"/>
      <c r="GQ2" s="31"/>
      <c r="GR2" s="31"/>
      <c r="GS2" s="31"/>
      <c r="GT2" s="31"/>
      <c r="GU2" s="31"/>
      <c r="GV2" s="31"/>
      <c r="GW2" s="31"/>
      <c r="GX2" s="31"/>
      <c r="GY2" s="31"/>
      <c r="GZ2" s="31"/>
      <c r="HA2" s="31"/>
      <c r="HB2" s="31"/>
      <c r="HC2" s="31"/>
      <c r="HD2" s="31"/>
      <c r="HE2" s="31"/>
      <c r="HF2" s="31"/>
      <c r="HG2" s="31"/>
      <c r="HH2" s="31"/>
      <c r="HI2" s="31"/>
      <c r="HJ2" s="31"/>
      <c r="HK2" s="31"/>
      <c r="HL2" s="31"/>
      <c r="HM2" s="31"/>
      <c r="HN2" s="31"/>
      <c r="HO2" s="31"/>
      <c r="HP2" s="31"/>
      <c r="HQ2" s="31"/>
      <c r="HR2" s="31"/>
      <c r="HS2" s="31"/>
      <c r="HT2" s="31"/>
      <c r="HU2" s="31"/>
      <c r="HV2" s="31"/>
      <c r="HW2" s="31"/>
      <c r="HX2" s="31"/>
      <c r="HY2" s="31"/>
      <c r="HZ2" s="31"/>
      <c r="IA2" s="31"/>
      <c r="IB2" s="31"/>
      <c r="IC2" s="31"/>
      <c r="ID2" s="31"/>
      <c r="IE2" s="31"/>
      <c r="IF2" s="31"/>
      <c r="IG2" s="31"/>
      <c r="IH2" s="31"/>
      <c r="II2" s="31"/>
      <c r="IJ2" s="31"/>
      <c r="IK2" s="31"/>
      <c r="IL2" s="31"/>
      <c r="IM2" s="31"/>
      <c r="IN2" s="31"/>
      <c r="IO2" s="31"/>
      <c r="IP2" s="31"/>
      <c r="IQ2" s="31"/>
      <c r="IR2" s="31"/>
      <c r="IS2" s="31"/>
      <c r="IT2" s="31"/>
      <c r="IU2" s="31"/>
      <c r="IV2" s="31"/>
    </row>
    <row r="3" spans="1:256" ht="15.75" thickBot="1" x14ac:dyDescent="0.3">
      <c r="A3" s="723"/>
      <c r="B3" s="724"/>
      <c r="C3" s="724"/>
      <c r="D3" s="724"/>
      <c r="E3" s="724"/>
      <c r="F3" s="725"/>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row>
    <row r="4" spans="1:256" ht="42" customHeight="1" x14ac:dyDescent="0.25">
      <c r="A4" s="726" t="s">
        <v>0</v>
      </c>
      <c r="B4" s="728" t="s">
        <v>249</v>
      </c>
      <c r="C4" s="728" t="s">
        <v>250</v>
      </c>
      <c r="D4" s="728" t="s">
        <v>251</v>
      </c>
      <c r="E4" s="730" t="s">
        <v>367</v>
      </c>
      <c r="F4" s="7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row>
    <row r="5" spans="1:256" ht="15.75" thickBot="1" x14ac:dyDescent="0.3">
      <c r="A5" s="727"/>
      <c r="B5" s="729"/>
      <c r="C5" s="729"/>
      <c r="D5" s="729"/>
      <c r="E5" s="32" t="s">
        <v>151</v>
      </c>
      <c r="F5" s="287" t="s">
        <v>152</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row>
    <row r="6" spans="1:256" ht="26.25" thickTop="1" x14ac:dyDescent="0.25">
      <c r="A6" s="267">
        <v>1</v>
      </c>
      <c r="B6" s="33"/>
      <c r="C6" s="34" t="s">
        <v>252</v>
      </c>
      <c r="D6" s="350">
        <v>960</v>
      </c>
      <c r="E6" s="37">
        <v>0</v>
      </c>
      <c r="F6" s="288">
        <f>+E6*D6</f>
        <v>0</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c r="EX6" s="31"/>
      <c r="EY6" s="31"/>
      <c r="EZ6" s="31"/>
      <c r="FA6" s="31"/>
      <c r="FB6" s="31"/>
      <c r="FC6" s="31"/>
      <c r="FD6" s="31"/>
      <c r="FE6" s="31"/>
      <c r="FF6" s="31"/>
      <c r="FG6" s="31"/>
      <c r="FH6" s="31"/>
      <c r="FI6" s="31"/>
      <c r="FJ6" s="31"/>
      <c r="FK6" s="31"/>
      <c r="FL6" s="31"/>
      <c r="FM6" s="31"/>
      <c r="FN6" s="31"/>
      <c r="FO6" s="31"/>
      <c r="FP6" s="31"/>
      <c r="FQ6" s="31"/>
      <c r="FR6" s="31"/>
      <c r="FS6" s="31"/>
      <c r="FT6" s="31"/>
      <c r="FU6" s="31"/>
      <c r="FV6" s="31"/>
      <c r="FW6" s="31"/>
      <c r="FX6" s="31"/>
      <c r="FY6" s="31"/>
      <c r="FZ6" s="31"/>
      <c r="GA6" s="31"/>
      <c r="GB6" s="31"/>
      <c r="GC6" s="31"/>
      <c r="GD6" s="31"/>
      <c r="GE6" s="31"/>
      <c r="GF6" s="31"/>
      <c r="GG6" s="31"/>
      <c r="GH6" s="31"/>
      <c r="GI6" s="31"/>
      <c r="GJ6" s="31"/>
      <c r="GK6" s="31"/>
      <c r="GL6" s="31"/>
      <c r="GM6" s="31"/>
      <c r="GN6" s="31"/>
      <c r="GO6" s="31"/>
      <c r="GP6" s="31"/>
      <c r="GQ6" s="31"/>
      <c r="GR6" s="31"/>
      <c r="GS6" s="31"/>
      <c r="GT6" s="31"/>
      <c r="GU6" s="31"/>
      <c r="GV6" s="31"/>
      <c r="GW6" s="31"/>
      <c r="GX6" s="31"/>
      <c r="GY6" s="31"/>
      <c r="GZ6" s="31"/>
      <c r="HA6" s="31"/>
      <c r="HB6" s="31"/>
      <c r="HC6" s="31"/>
      <c r="HD6" s="31"/>
      <c r="HE6" s="31"/>
      <c r="HF6" s="31"/>
      <c r="HG6" s="31"/>
      <c r="HH6" s="31"/>
      <c r="HI6" s="31"/>
      <c r="HJ6" s="31"/>
      <c r="HK6" s="31"/>
      <c r="HL6" s="31"/>
      <c r="HM6" s="31"/>
      <c r="HN6" s="31"/>
      <c r="HO6" s="31"/>
      <c r="HP6" s="31"/>
      <c r="HQ6" s="31"/>
      <c r="HR6" s="31"/>
      <c r="HS6" s="31"/>
      <c r="HT6" s="31"/>
      <c r="HU6" s="31"/>
      <c r="HV6" s="31"/>
      <c r="HW6" s="31"/>
      <c r="HX6" s="31"/>
      <c r="HY6" s="31"/>
      <c r="HZ6" s="31"/>
      <c r="IA6" s="31"/>
      <c r="IB6" s="31"/>
      <c r="IC6" s="31"/>
      <c r="ID6" s="31"/>
      <c r="IE6" s="31"/>
      <c r="IF6" s="31"/>
      <c r="IG6" s="31"/>
      <c r="IH6" s="31"/>
      <c r="II6" s="31"/>
      <c r="IJ6" s="31"/>
      <c r="IK6" s="31"/>
      <c r="IL6" s="31"/>
      <c r="IM6" s="31"/>
      <c r="IN6" s="31"/>
      <c r="IO6" s="31"/>
      <c r="IP6" s="31"/>
      <c r="IQ6" s="31"/>
      <c r="IR6" s="31"/>
      <c r="IS6" s="31"/>
      <c r="IT6" s="31"/>
      <c r="IU6" s="31"/>
      <c r="IV6" s="31"/>
    </row>
    <row r="7" spans="1:256" ht="25.5" x14ac:dyDescent="0.25">
      <c r="A7" s="268">
        <v>2</v>
      </c>
      <c r="B7" s="35"/>
      <c r="C7" s="36" t="s">
        <v>253</v>
      </c>
      <c r="D7" s="351">
        <v>30</v>
      </c>
      <c r="E7" s="37">
        <v>0</v>
      </c>
      <c r="F7" s="289">
        <f>+E7*D7</f>
        <v>0</v>
      </c>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row>
    <row r="8" spans="1:256" x14ac:dyDescent="0.25">
      <c r="A8" s="269">
        <v>3</v>
      </c>
      <c r="B8" s="38"/>
      <c r="C8" s="36" t="s">
        <v>254</v>
      </c>
      <c r="D8" s="351">
        <v>10</v>
      </c>
      <c r="E8" s="37">
        <v>0</v>
      </c>
      <c r="F8" s="289">
        <f t="shared" ref="F8:F17" si="0">+E8*D8</f>
        <v>0</v>
      </c>
      <c r="G8" s="31"/>
      <c r="H8" s="31"/>
      <c r="I8" s="31"/>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row>
    <row r="9" spans="1:256" x14ac:dyDescent="0.25">
      <c r="A9" s="269">
        <v>4</v>
      </c>
      <c r="B9" s="38"/>
      <c r="C9" s="36" t="s">
        <v>593</v>
      </c>
      <c r="D9" s="351">
        <v>34</v>
      </c>
      <c r="E9" s="37">
        <v>0</v>
      </c>
      <c r="F9" s="289">
        <f t="shared" si="0"/>
        <v>0</v>
      </c>
      <c r="G9" s="31"/>
      <c r="H9" s="31"/>
      <c r="I9" s="31"/>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row>
    <row r="10" spans="1:256" x14ac:dyDescent="0.25">
      <c r="A10" s="269">
        <v>5</v>
      </c>
      <c r="B10" s="38"/>
      <c r="C10" s="36" t="s">
        <v>374</v>
      </c>
      <c r="D10" s="352">
        <v>900000</v>
      </c>
      <c r="E10" s="37">
        <v>0</v>
      </c>
      <c r="F10" s="289">
        <f t="shared" si="0"/>
        <v>0</v>
      </c>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row>
    <row r="11" spans="1:256" x14ac:dyDescent="0.25">
      <c r="A11" s="269">
        <v>6</v>
      </c>
      <c r="B11" s="38"/>
      <c r="C11" s="366" t="s">
        <v>375</v>
      </c>
      <c r="D11" s="367">
        <v>50000</v>
      </c>
      <c r="E11" s="37">
        <v>0</v>
      </c>
      <c r="F11" s="289">
        <f t="shared" si="0"/>
        <v>0</v>
      </c>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row>
    <row r="12" spans="1:256" s="437" customFormat="1" ht="47.25" customHeight="1" x14ac:dyDescent="0.25">
      <c r="A12" s="435">
        <v>7</v>
      </c>
      <c r="B12" s="39"/>
      <c r="C12" s="366" t="s">
        <v>808</v>
      </c>
      <c r="D12" s="445"/>
      <c r="E12" s="37">
        <v>0</v>
      </c>
      <c r="F12" s="289">
        <f t="shared" si="0"/>
        <v>0</v>
      </c>
      <c r="G12" s="436"/>
      <c r="H12" s="436"/>
      <c r="I12" s="436"/>
      <c r="J12" s="436"/>
      <c r="K12" s="436"/>
      <c r="L12" s="436"/>
      <c r="M12" s="436"/>
      <c r="N12" s="436"/>
      <c r="O12" s="436"/>
      <c r="P12" s="436"/>
      <c r="Q12" s="436"/>
      <c r="R12" s="436"/>
      <c r="S12" s="436"/>
      <c r="T12" s="436"/>
      <c r="U12" s="436"/>
      <c r="V12" s="436"/>
      <c r="W12" s="436"/>
      <c r="X12" s="436"/>
      <c r="Y12" s="436"/>
      <c r="Z12" s="436"/>
      <c r="AA12" s="436"/>
      <c r="AB12" s="436"/>
      <c r="AC12" s="436"/>
      <c r="AD12" s="436"/>
      <c r="AE12" s="436"/>
      <c r="AF12" s="436"/>
      <c r="AG12" s="436"/>
      <c r="AH12" s="436"/>
      <c r="AI12" s="436"/>
      <c r="AJ12" s="436"/>
      <c r="AK12" s="436"/>
      <c r="AL12" s="436"/>
      <c r="AM12" s="436"/>
      <c r="AN12" s="436"/>
      <c r="AO12" s="436"/>
      <c r="AP12" s="436"/>
      <c r="AQ12" s="436"/>
      <c r="AR12" s="436"/>
      <c r="AS12" s="436"/>
      <c r="AT12" s="436"/>
      <c r="AU12" s="436"/>
      <c r="AV12" s="436"/>
      <c r="AW12" s="436"/>
      <c r="AX12" s="436"/>
      <c r="AY12" s="436"/>
      <c r="AZ12" s="436"/>
      <c r="BA12" s="436"/>
      <c r="BB12" s="436"/>
      <c r="BC12" s="436"/>
      <c r="BD12" s="436"/>
      <c r="BE12" s="436"/>
      <c r="BF12" s="436"/>
      <c r="BG12" s="436"/>
      <c r="BH12" s="436"/>
      <c r="BI12" s="436"/>
      <c r="BJ12" s="436"/>
      <c r="BK12" s="436"/>
      <c r="BL12" s="436"/>
      <c r="BM12" s="436"/>
      <c r="BN12" s="436"/>
      <c r="BO12" s="436"/>
      <c r="BP12" s="436"/>
      <c r="BQ12" s="436"/>
      <c r="BR12" s="436"/>
      <c r="BS12" s="436"/>
      <c r="BT12" s="436"/>
      <c r="BU12" s="436"/>
      <c r="BV12" s="436"/>
      <c r="BW12" s="436"/>
      <c r="BX12" s="436"/>
      <c r="BY12" s="436"/>
      <c r="BZ12" s="436"/>
      <c r="CA12" s="436"/>
      <c r="CB12" s="436"/>
      <c r="CC12" s="436"/>
      <c r="CD12" s="436"/>
      <c r="CE12" s="436"/>
      <c r="CF12" s="436"/>
      <c r="CG12" s="436"/>
      <c r="CH12" s="436"/>
      <c r="CI12" s="436"/>
      <c r="CJ12" s="436"/>
      <c r="CK12" s="436"/>
      <c r="CL12" s="436"/>
      <c r="CM12" s="436"/>
      <c r="CN12" s="436"/>
      <c r="CO12" s="436"/>
      <c r="CP12" s="436"/>
      <c r="CQ12" s="436"/>
      <c r="CR12" s="436"/>
      <c r="CS12" s="436"/>
      <c r="CT12" s="436"/>
      <c r="CU12" s="436"/>
      <c r="CV12" s="436"/>
      <c r="CW12" s="436"/>
      <c r="CX12" s="436"/>
      <c r="CY12" s="436"/>
      <c r="CZ12" s="436"/>
      <c r="DA12" s="436"/>
      <c r="DB12" s="436"/>
      <c r="DC12" s="436"/>
      <c r="DD12" s="436"/>
      <c r="DE12" s="436"/>
      <c r="DF12" s="436"/>
      <c r="DG12" s="436"/>
      <c r="DH12" s="436"/>
      <c r="DI12" s="436"/>
      <c r="DJ12" s="436"/>
      <c r="DK12" s="436"/>
      <c r="DL12" s="436"/>
      <c r="DM12" s="436"/>
      <c r="DN12" s="436"/>
      <c r="DO12" s="436"/>
      <c r="DP12" s="436"/>
      <c r="DQ12" s="436"/>
      <c r="DR12" s="436"/>
      <c r="DS12" s="436"/>
      <c r="DT12" s="436"/>
      <c r="DU12" s="436"/>
      <c r="DV12" s="436"/>
      <c r="DW12" s="436"/>
      <c r="DX12" s="436"/>
      <c r="DY12" s="436"/>
      <c r="DZ12" s="436"/>
      <c r="EA12" s="436"/>
      <c r="EB12" s="436"/>
      <c r="EC12" s="436"/>
      <c r="ED12" s="436"/>
      <c r="EE12" s="436"/>
      <c r="EF12" s="436"/>
      <c r="EG12" s="436"/>
      <c r="EH12" s="436"/>
      <c r="EI12" s="436"/>
      <c r="EJ12" s="436"/>
      <c r="EK12" s="436"/>
      <c r="EL12" s="436"/>
      <c r="EM12" s="436"/>
      <c r="EN12" s="436"/>
      <c r="EO12" s="436"/>
      <c r="EP12" s="436"/>
      <c r="EQ12" s="436"/>
      <c r="ER12" s="436"/>
      <c r="ES12" s="436"/>
      <c r="ET12" s="436"/>
      <c r="EU12" s="436"/>
      <c r="EV12" s="436"/>
      <c r="EW12" s="436"/>
      <c r="EX12" s="436"/>
      <c r="EY12" s="436"/>
      <c r="EZ12" s="436"/>
      <c r="FA12" s="436"/>
      <c r="FB12" s="436"/>
      <c r="FC12" s="436"/>
      <c r="FD12" s="436"/>
      <c r="FE12" s="436"/>
      <c r="FF12" s="436"/>
      <c r="FG12" s="436"/>
      <c r="FH12" s="436"/>
      <c r="FI12" s="436"/>
      <c r="FJ12" s="436"/>
      <c r="FK12" s="436"/>
      <c r="FL12" s="436"/>
      <c r="FM12" s="436"/>
      <c r="FN12" s="436"/>
      <c r="FO12" s="436"/>
      <c r="FP12" s="436"/>
      <c r="FQ12" s="436"/>
      <c r="FR12" s="436"/>
      <c r="FS12" s="436"/>
      <c r="FT12" s="436"/>
      <c r="FU12" s="436"/>
      <c r="FV12" s="436"/>
      <c r="FW12" s="436"/>
      <c r="FX12" s="436"/>
      <c r="FY12" s="436"/>
      <c r="FZ12" s="436"/>
      <c r="GA12" s="436"/>
      <c r="GB12" s="436"/>
      <c r="GC12" s="436"/>
      <c r="GD12" s="436"/>
      <c r="GE12" s="436"/>
      <c r="GF12" s="436"/>
      <c r="GG12" s="436"/>
      <c r="GH12" s="436"/>
      <c r="GI12" s="436"/>
      <c r="GJ12" s="436"/>
      <c r="GK12" s="436"/>
      <c r="GL12" s="436"/>
      <c r="GM12" s="436"/>
      <c r="GN12" s="436"/>
      <c r="GO12" s="436"/>
      <c r="GP12" s="436"/>
      <c r="GQ12" s="436"/>
      <c r="GR12" s="436"/>
      <c r="GS12" s="436"/>
      <c r="GT12" s="436"/>
      <c r="GU12" s="436"/>
      <c r="GV12" s="436"/>
      <c r="GW12" s="436"/>
      <c r="GX12" s="436"/>
      <c r="GY12" s="436"/>
      <c r="GZ12" s="436"/>
      <c r="HA12" s="436"/>
      <c r="HB12" s="436"/>
      <c r="HC12" s="436"/>
      <c r="HD12" s="436"/>
      <c r="HE12" s="436"/>
      <c r="HF12" s="436"/>
      <c r="HG12" s="436"/>
      <c r="HH12" s="436"/>
      <c r="HI12" s="436"/>
      <c r="HJ12" s="436"/>
      <c r="HK12" s="436"/>
      <c r="HL12" s="436"/>
      <c r="HM12" s="436"/>
      <c r="HN12" s="436"/>
      <c r="HO12" s="436"/>
      <c r="HP12" s="436"/>
      <c r="HQ12" s="436"/>
      <c r="HR12" s="436"/>
      <c r="HS12" s="436"/>
      <c r="HT12" s="436"/>
      <c r="HU12" s="436"/>
      <c r="HV12" s="436"/>
      <c r="HW12" s="436"/>
      <c r="HX12" s="436"/>
      <c r="HY12" s="436"/>
      <c r="HZ12" s="436"/>
      <c r="IA12" s="436"/>
      <c r="IB12" s="436"/>
      <c r="IC12" s="436"/>
      <c r="ID12" s="436"/>
      <c r="IE12" s="436"/>
      <c r="IF12" s="436"/>
      <c r="IG12" s="436"/>
      <c r="IH12" s="436"/>
      <c r="II12" s="436"/>
      <c r="IJ12" s="436"/>
      <c r="IK12" s="436"/>
      <c r="IL12" s="436"/>
      <c r="IM12" s="436"/>
      <c r="IN12" s="436"/>
      <c r="IO12" s="436"/>
      <c r="IP12" s="436"/>
      <c r="IQ12" s="436"/>
      <c r="IR12" s="436"/>
      <c r="IS12" s="436"/>
      <c r="IT12" s="436"/>
      <c r="IU12" s="436"/>
      <c r="IV12" s="436"/>
    </row>
    <row r="13" spans="1:256" s="437" customFormat="1" ht="44.25" customHeight="1" x14ac:dyDescent="0.25">
      <c r="A13" s="438">
        <v>8</v>
      </c>
      <c r="B13" s="38"/>
      <c r="C13" s="366" t="s">
        <v>809</v>
      </c>
      <c r="D13" s="367">
        <v>40</v>
      </c>
      <c r="E13" s="37">
        <v>0</v>
      </c>
      <c r="F13" s="289">
        <f t="shared" si="0"/>
        <v>0</v>
      </c>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c r="BS13" s="436"/>
      <c r="BT13" s="436"/>
      <c r="BU13" s="436"/>
      <c r="BV13" s="436"/>
      <c r="BW13" s="436"/>
      <c r="BX13" s="436"/>
      <c r="BY13" s="436"/>
      <c r="BZ13" s="436"/>
      <c r="CA13" s="436"/>
      <c r="CB13" s="436"/>
      <c r="CC13" s="436"/>
      <c r="CD13" s="436"/>
      <c r="CE13" s="436"/>
      <c r="CF13" s="436"/>
      <c r="CG13" s="436"/>
      <c r="CH13" s="436"/>
      <c r="CI13" s="436"/>
      <c r="CJ13" s="436"/>
      <c r="CK13" s="436"/>
      <c r="CL13" s="436"/>
      <c r="CM13" s="436"/>
      <c r="CN13" s="436"/>
      <c r="CO13" s="436"/>
      <c r="CP13" s="436"/>
      <c r="CQ13" s="436"/>
      <c r="CR13" s="436"/>
      <c r="CS13" s="436"/>
      <c r="CT13" s="436"/>
      <c r="CU13" s="436"/>
      <c r="CV13" s="436"/>
      <c r="CW13" s="436"/>
      <c r="CX13" s="436"/>
      <c r="CY13" s="436"/>
      <c r="CZ13" s="436"/>
      <c r="DA13" s="436"/>
      <c r="DB13" s="436"/>
      <c r="DC13" s="436"/>
      <c r="DD13" s="436"/>
      <c r="DE13" s="436"/>
      <c r="DF13" s="436"/>
      <c r="DG13" s="436"/>
      <c r="DH13" s="436"/>
      <c r="DI13" s="436"/>
      <c r="DJ13" s="436"/>
      <c r="DK13" s="436"/>
      <c r="DL13" s="436"/>
      <c r="DM13" s="436"/>
      <c r="DN13" s="436"/>
      <c r="DO13" s="436"/>
      <c r="DP13" s="436"/>
      <c r="DQ13" s="436"/>
      <c r="DR13" s="436"/>
      <c r="DS13" s="436"/>
      <c r="DT13" s="436"/>
      <c r="DU13" s="436"/>
      <c r="DV13" s="436"/>
      <c r="DW13" s="436"/>
      <c r="DX13" s="436"/>
      <c r="DY13" s="436"/>
      <c r="DZ13" s="436"/>
      <c r="EA13" s="436"/>
      <c r="EB13" s="436"/>
      <c r="EC13" s="436"/>
      <c r="ED13" s="436"/>
      <c r="EE13" s="436"/>
      <c r="EF13" s="436"/>
      <c r="EG13" s="436"/>
      <c r="EH13" s="436"/>
      <c r="EI13" s="436"/>
      <c r="EJ13" s="436"/>
      <c r="EK13" s="436"/>
      <c r="EL13" s="436"/>
      <c r="EM13" s="436"/>
      <c r="EN13" s="436"/>
      <c r="EO13" s="436"/>
      <c r="EP13" s="436"/>
      <c r="EQ13" s="436"/>
      <c r="ER13" s="436"/>
      <c r="ES13" s="436"/>
      <c r="ET13" s="436"/>
      <c r="EU13" s="436"/>
      <c r="EV13" s="436"/>
      <c r="EW13" s="436"/>
      <c r="EX13" s="436"/>
      <c r="EY13" s="436"/>
      <c r="EZ13" s="436"/>
      <c r="FA13" s="436"/>
      <c r="FB13" s="436"/>
      <c r="FC13" s="436"/>
      <c r="FD13" s="436"/>
      <c r="FE13" s="436"/>
      <c r="FF13" s="436"/>
      <c r="FG13" s="436"/>
      <c r="FH13" s="436"/>
      <c r="FI13" s="436"/>
      <c r="FJ13" s="436"/>
      <c r="FK13" s="436"/>
      <c r="FL13" s="436"/>
      <c r="FM13" s="436"/>
      <c r="FN13" s="436"/>
      <c r="FO13" s="436"/>
      <c r="FP13" s="436"/>
      <c r="FQ13" s="436"/>
      <c r="FR13" s="436"/>
      <c r="FS13" s="436"/>
      <c r="FT13" s="436"/>
      <c r="FU13" s="436"/>
      <c r="FV13" s="436"/>
      <c r="FW13" s="436"/>
      <c r="FX13" s="436"/>
      <c r="FY13" s="436"/>
      <c r="FZ13" s="436"/>
      <c r="GA13" s="436"/>
      <c r="GB13" s="436"/>
      <c r="GC13" s="436"/>
      <c r="GD13" s="436"/>
      <c r="GE13" s="436"/>
      <c r="GF13" s="436"/>
      <c r="GG13" s="436"/>
      <c r="GH13" s="436"/>
      <c r="GI13" s="436"/>
      <c r="GJ13" s="436"/>
      <c r="GK13" s="436"/>
      <c r="GL13" s="436"/>
      <c r="GM13" s="436"/>
      <c r="GN13" s="436"/>
      <c r="GO13" s="436"/>
      <c r="GP13" s="436"/>
      <c r="GQ13" s="436"/>
      <c r="GR13" s="436"/>
      <c r="GS13" s="436"/>
      <c r="GT13" s="436"/>
      <c r="GU13" s="436"/>
      <c r="GV13" s="436"/>
      <c r="GW13" s="436"/>
      <c r="GX13" s="436"/>
      <c r="GY13" s="436"/>
      <c r="GZ13" s="436"/>
      <c r="HA13" s="436"/>
      <c r="HB13" s="436"/>
      <c r="HC13" s="436"/>
      <c r="HD13" s="436"/>
      <c r="HE13" s="436"/>
      <c r="HF13" s="436"/>
      <c r="HG13" s="436"/>
      <c r="HH13" s="436"/>
      <c r="HI13" s="436"/>
      <c r="HJ13" s="436"/>
      <c r="HK13" s="436"/>
      <c r="HL13" s="436"/>
      <c r="HM13" s="436"/>
      <c r="HN13" s="436"/>
      <c r="HO13" s="436"/>
      <c r="HP13" s="436"/>
      <c r="HQ13" s="436"/>
      <c r="HR13" s="436"/>
      <c r="HS13" s="436"/>
      <c r="HT13" s="436"/>
      <c r="HU13" s="436"/>
      <c r="HV13" s="436"/>
      <c r="HW13" s="436"/>
      <c r="HX13" s="436"/>
      <c r="HY13" s="436"/>
      <c r="HZ13" s="436"/>
      <c r="IA13" s="436"/>
      <c r="IB13" s="436"/>
      <c r="IC13" s="436"/>
      <c r="ID13" s="436"/>
      <c r="IE13" s="436"/>
      <c r="IF13" s="436"/>
      <c r="IG13" s="436"/>
      <c r="IH13" s="436"/>
      <c r="II13" s="436"/>
      <c r="IJ13" s="436"/>
      <c r="IK13" s="436"/>
      <c r="IL13" s="436"/>
      <c r="IM13" s="436"/>
      <c r="IN13" s="436"/>
      <c r="IO13" s="436"/>
      <c r="IP13" s="436"/>
      <c r="IQ13" s="436"/>
      <c r="IR13" s="436"/>
      <c r="IS13" s="436"/>
      <c r="IT13" s="436"/>
      <c r="IU13" s="436"/>
      <c r="IV13" s="436"/>
    </row>
    <row r="14" spans="1:256" s="437" customFormat="1" ht="43.5" customHeight="1" x14ac:dyDescent="0.25">
      <c r="A14" s="439">
        <v>9</v>
      </c>
      <c r="B14" s="413"/>
      <c r="C14" s="414"/>
      <c r="D14" s="415"/>
      <c r="E14" s="37">
        <v>0</v>
      </c>
      <c r="F14" s="289">
        <f t="shared" ref="F14:F16" si="1">+E14*D14</f>
        <v>0</v>
      </c>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36"/>
      <c r="AY14" s="436"/>
      <c r="AZ14" s="436"/>
      <c r="BA14" s="436"/>
      <c r="BB14" s="436"/>
      <c r="BC14" s="436"/>
      <c r="BD14" s="436"/>
      <c r="BE14" s="436"/>
      <c r="BF14" s="436"/>
      <c r="BG14" s="436"/>
      <c r="BH14" s="436"/>
      <c r="BI14" s="436"/>
      <c r="BJ14" s="436"/>
      <c r="BK14" s="436"/>
      <c r="BL14" s="436"/>
      <c r="BM14" s="436"/>
      <c r="BN14" s="436"/>
      <c r="BO14" s="436"/>
      <c r="BP14" s="436"/>
      <c r="BQ14" s="436"/>
      <c r="BR14" s="436"/>
      <c r="BS14" s="436"/>
      <c r="BT14" s="436"/>
      <c r="BU14" s="436"/>
      <c r="BV14" s="436"/>
      <c r="BW14" s="436"/>
      <c r="BX14" s="436"/>
      <c r="BY14" s="436"/>
      <c r="BZ14" s="436"/>
      <c r="CA14" s="436"/>
      <c r="CB14" s="436"/>
      <c r="CC14" s="436"/>
      <c r="CD14" s="436"/>
      <c r="CE14" s="436"/>
      <c r="CF14" s="436"/>
      <c r="CG14" s="436"/>
      <c r="CH14" s="436"/>
      <c r="CI14" s="436"/>
      <c r="CJ14" s="436"/>
      <c r="CK14" s="436"/>
      <c r="CL14" s="436"/>
      <c r="CM14" s="436"/>
      <c r="CN14" s="436"/>
      <c r="CO14" s="436"/>
      <c r="CP14" s="436"/>
      <c r="CQ14" s="436"/>
      <c r="CR14" s="436"/>
      <c r="CS14" s="436"/>
      <c r="CT14" s="436"/>
      <c r="CU14" s="436"/>
      <c r="CV14" s="436"/>
      <c r="CW14" s="436"/>
      <c r="CX14" s="436"/>
      <c r="CY14" s="436"/>
      <c r="CZ14" s="436"/>
      <c r="DA14" s="436"/>
      <c r="DB14" s="436"/>
      <c r="DC14" s="436"/>
      <c r="DD14" s="436"/>
      <c r="DE14" s="436"/>
      <c r="DF14" s="436"/>
      <c r="DG14" s="436"/>
      <c r="DH14" s="436"/>
      <c r="DI14" s="436"/>
      <c r="DJ14" s="436"/>
      <c r="DK14" s="436"/>
      <c r="DL14" s="436"/>
      <c r="DM14" s="436"/>
      <c r="DN14" s="436"/>
      <c r="DO14" s="436"/>
      <c r="DP14" s="436"/>
      <c r="DQ14" s="436"/>
      <c r="DR14" s="436"/>
      <c r="DS14" s="436"/>
      <c r="DT14" s="436"/>
      <c r="DU14" s="436"/>
      <c r="DV14" s="436"/>
      <c r="DW14" s="436"/>
      <c r="DX14" s="436"/>
      <c r="DY14" s="436"/>
      <c r="DZ14" s="436"/>
      <c r="EA14" s="436"/>
      <c r="EB14" s="436"/>
      <c r="EC14" s="436"/>
      <c r="ED14" s="436"/>
      <c r="EE14" s="436"/>
      <c r="EF14" s="436"/>
      <c r="EG14" s="436"/>
      <c r="EH14" s="436"/>
      <c r="EI14" s="436"/>
      <c r="EJ14" s="436"/>
      <c r="EK14" s="436"/>
      <c r="EL14" s="436"/>
      <c r="EM14" s="436"/>
      <c r="EN14" s="436"/>
      <c r="EO14" s="436"/>
      <c r="EP14" s="436"/>
      <c r="EQ14" s="436"/>
      <c r="ER14" s="436"/>
      <c r="ES14" s="436"/>
      <c r="ET14" s="436"/>
      <c r="EU14" s="436"/>
      <c r="EV14" s="436"/>
      <c r="EW14" s="436"/>
      <c r="EX14" s="436"/>
      <c r="EY14" s="436"/>
      <c r="EZ14" s="436"/>
      <c r="FA14" s="436"/>
      <c r="FB14" s="436"/>
      <c r="FC14" s="436"/>
      <c r="FD14" s="436"/>
      <c r="FE14" s="436"/>
      <c r="FF14" s="436"/>
      <c r="FG14" s="436"/>
      <c r="FH14" s="436"/>
      <c r="FI14" s="436"/>
      <c r="FJ14" s="436"/>
      <c r="FK14" s="436"/>
      <c r="FL14" s="436"/>
      <c r="FM14" s="436"/>
      <c r="FN14" s="436"/>
      <c r="FO14" s="436"/>
      <c r="FP14" s="436"/>
      <c r="FQ14" s="436"/>
      <c r="FR14" s="436"/>
      <c r="FS14" s="436"/>
      <c r="FT14" s="436"/>
      <c r="FU14" s="436"/>
      <c r="FV14" s="436"/>
      <c r="FW14" s="436"/>
      <c r="FX14" s="436"/>
      <c r="FY14" s="436"/>
      <c r="FZ14" s="436"/>
      <c r="GA14" s="436"/>
      <c r="GB14" s="436"/>
      <c r="GC14" s="436"/>
      <c r="GD14" s="436"/>
      <c r="GE14" s="436"/>
      <c r="GF14" s="436"/>
      <c r="GG14" s="436"/>
      <c r="GH14" s="436"/>
      <c r="GI14" s="436"/>
      <c r="GJ14" s="436"/>
      <c r="GK14" s="436"/>
      <c r="GL14" s="436"/>
      <c r="GM14" s="436"/>
      <c r="GN14" s="436"/>
      <c r="GO14" s="436"/>
      <c r="GP14" s="436"/>
      <c r="GQ14" s="436"/>
      <c r="GR14" s="436"/>
      <c r="GS14" s="436"/>
      <c r="GT14" s="436"/>
      <c r="GU14" s="436"/>
      <c r="GV14" s="436"/>
      <c r="GW14" s="436"/>
      <c r="GX14" s="436"/>
      <c r="GY14" s="436"/>
      <c r="GZ14" s="436"/>
      <c r="HA14" s="436"/>
      <c r="HB14" s="436"/>
      <c r="HC14" s="436"/>
      <c r="HD14" s="436"/>
      <c r="HE14" s="436"/>
      <c r="HF14" s="436"/>
      <c r="HG14" s="436"/>
      <c r="HH14" s="436"/>
      <c r="HI14" s="436"/>
      <c r="HJ14" s="436"/>
      <c r="HK14" s="436"/>
      <c r="HL14" s="436"/>
      <c r="HM14" s="436"/>
      <c r="HN14" s="436"/>
      <c r="HO14" s="436"/>
      <c r="HP14" s="436"/>
      <c r="HQ14" s="436"/>
      <c r="HR14" s="436"/>
      <c r="HS14" s="436"/>
      <c r="HT14" s="436"/>
      <c r="HU14" s="436"/>
      <c r="HV14" s="436"/>
      <c r="HW14" s="436"/>
      <c r="HX14" s="436"/>
      <c r="HY14" s="436"/>
      <c r="HZ14" s="436"/>
      <c r="IA14" s="436"/>
      <c r="IB14" s="436"/>
      <c r="IC14" s="436"/>
      <c r="ID14" s="436"/>
      <c r="IE14" s="436"/>
      <c r="IF14" s="436"/>
      <c r="IG14" s="436"/>
      <c r="IH14" s="436"/>
      <c r="II14" s="436"/>
      <c r="IJ14" s="436"/>
      <c r="IK14" s="436"/>
      <c r="IL14" s="436"/>
      <c r="IM14" s="436"/>
      <c r="IN14" s="436"/>
      <c r="IO14" s="436"/>
      <c r="IP14" s="436"/>
      <c r="IQ14" s="436"/>
      <c r="IR14" s="436"/>
      <c r="IS14" s="436"/>
      <c r="IT14" s="436"/>
      <c r="IU14" s="436"/>
      <c r="IV14" s="436"/>
    </row>
    <row r="15" spans="1:256" s="437" customFormat="1" ht="44.25" customHeight="1" x14ac:dyDescent="0.25">
      <c r="A15" s="440">
        <v>10</v>
      </c>
      <c r="B15" s="413"/>
      <c r="C15" s="414"/>
      <c r="D15" s="415"/>
      <c r="E15" s="37">
        <v>0</v>
      </c>
      <c r="F15" s="289">
        <f t="shared" si="1"/>
        <v>0</v>
      </c>
      <c r="G15" s="436"/>
      <c r="H15" s="436"/>
      <c r="I15" s="436"/>
      <c r="J15" s="436"/>
      <c r="K15" s="436"/>
      <c r="L15" s="436"/>
      <c r="M15" s="436"/>
      <c r="N15" s="436"/>
      <c r="O15" s="436"/>
      <c r="P15" s="436"/>
      <c r="Q15" s="436"/>
      <c r="R15" s="436"/>
      <c r="S15" s="436"/>
      <c r="T15" s="436"/>
      <c r="U15" s="436"/>
      <c r="V15" s="436"/>
      <c r="W15" s="436"/>
      <c r="X15" s="436"/>
      <c r="Y15" s="436"/>
      <c r="Z15" s="436"/>
      <c r="AA15" s="436"/>
      <c r="AB15" s="436"/>
      <c r="AC15" s="436"/>
      <c r="AD15" s="436"/>
      <c r="AE15" s="436"/>
      <c r="AF15" s="436"/>
      <c r="AG15" s="436"/>
      <c r="AH15" s="436"/>
      <c r="AI15" s="436"/>
      <c r="AJ15" s="436"/>
      <c r="AK15" s="436"/>
      <c r="AL15" s="436"/>
      <c r="AM15" s="436"/>
      <c r="AN15" s="436"/>
      <c r="AO15" s="436"/>
      <c r="AP15" s="436"/>
      <c r="AQ15" s="436"/>
      <c r="AR15" s="436"/>
      <c r="AS15" s="436"/>
      <c r="AT15" s="436"/>
      <c r="AU15" s="436"/>
      <c r="AV15" s="436"/>
      <c r="AW15" s="436"/>
      <c r="AX15" s="436"/>
      <c r="AY15" s="436"/>
      <c r="AZ15" s="436"/>
      <c r="BA15" s="436"/>
      <c r="BB15" s="436"/>
      <c r="BC15" s="436"/>
      <c r="BD15" s="436"/>
      <c r="BE15" s="436"/>
      <c r="BF15" s="436"/>
      <c r="BG15" s="436"/>
      <c r="BH15" s="436"/>
      <c r="BI15" s="436"/>
      <c r="BJ15" s="436"/>
      <c r="BK15" s="436"/>
      <c r="BL15" s="436"/>
      <c r="BM15" s="436"/>
      <c r="BN15" s="436"/>
      <c r="BO15" s="436"/>
      <c r="BP15" s="436"/>
      <c r="BQ15" s="436"/>
      <c r="BR15" s="436"/>
      <c r="BS15" s="436"/>
      <c r="BT15" s="436"/>
      <c r="BU15" s="436"/>
      <c r="BV15" s="436"/>
      <c r="BW15" s="436"/>
      <c r="BX15" s="436"/>
      <c r="BY15" s="436"/>
      <c r="BZ15" s="436"/>
      <c r="CA15" s="436"/>
      <c r="CB15" s="436"/>
      <c r="CC15" s="436"/>
      <c r="CD15" s="436"/>
      <c r="CE15" s="436"/>
      <c r="CF15" s="436"/>
      <c r="CG15" s="436"/>
      <c r="CH15" s="436"/>
      <c r="CI15" s="436"/>
      <c r="CJ15" s="436"/>
      <c r="CK15" s="436"/>
      <c r="CL15" s="436"/>
      <c r="CM15" s="436"/>
      <c r="CN15" s="436"/>
      <c r="CO15" s="436"/>
      <c r="CP15" s="436"/>
      <c r="CQ15" s="436"/>
      <c r="CR15" s="436"/>
      <c r="CS15" s="436"/>
      <c r="CT15" s="436"/>
      <c r="CU15" s="436"/>
      <c r="CV15" s="436"/>
      <c r="CW15" s="436"/>
      <c r="CX15" s="436"/>
      <c r="CY15" s="436"/>
      <c r="CZ15" s="436"/>
      <c r="DA15" s="436"/>
      <c r="DB15" s="436"/>
      <c r="DC15" s="436"/>
      <c r="DD15" s="436"/>
      <c r="DE15" s="436"/>
      <c r="DF15" s="436"/>
      <c r="DG15" s="436"/>
      <c r="DH15" s="436"/>
      <c r="DI15" s="436"/>
      <c r="DJ15" s="436"/>
      <c r="DK15" s="436"/>
      <c r="DL15" s="436"/>
      <c r="DM15" s="436"/>
      <c r="DN15" s="436"/>
      <c r="DO15" s="436"/>
      <c r="DP15" s="436"/>
      <c r="DQ15" s="436"/>
      <c r="DR15" s="436"/>
      <c r="DS15" s="436"/>
      <c r="DT15" s="436"/>
      <c r="DU15" s="436"/>
      <c r="DV15" s="436"/>
      <c r="DW15" s="436"/>
      <c r="DX15" s="436"/>
      <c r="DY15" s="436"/>
      <c r="DZ15" s="436"/>
      <c r="EA15" s="436"/>
      <c r="EB15" s="436"/>
      <c r="EC15" s="436"/>
      <c r="ED15" s="436"/>
      <c r="EE15" s="436"/>
      <c r="EF15" s="436"/>
      <c r="EG15" s="436"/>
      <c r="EH15" s="436"/>
      <c r="EI15" s="436"/>
      <c r="EJ15" s="436"/>
      <c r="EK15" s="436"/>
      <c r="EL15" s="436"/>
      <c r="EM15" s="436"/>
      <c r="EN15" s="436"/>
      <c r="EO15" s="436"/>
      <c r="EP15" s="436"/>
      <c r="EQ15" s="436"/>
      <c r="ER15" s="436"/>
      <c r="ES15" s="436"/>
      <c r="ET15" s="436"/>
      <c r="EU15" s="436"/>
      <c r="EV15" s="436"/>
      <c r="EW15" s="436"/>
      <c r="EX15" s="436"/>
      <c r="EY15" s="436"/>
      <c r="EZ15" s="436"/>
      <c r="FA15" s="436"/>
      <c r="FB15" s="436"/>
      <c r="FC15" s="436"/>
      <c r="FD15" s="436"/>
      <c r="FE15" s="436"/>
      <c r="FF15" s="436"/>
      <c r="FG15" s="436"/>
      <c r="FH15" s="436"/>
      <c r="FI15" s="436"/>
      <c r="FJ15" s="436"/>
      <c r="FK15" s="436"/>
      <c r="FL15" s="436"/>
      <c r="FM15" s="436"/>
      <c r="FN15" s="436"/>
      <c r="FO15" s="436"/>
      <c r="FP15" s="436"/>
      <c r="FQ15" s="436"/>
      <c r="FR15" s="436"/>
      <c r="FS15" s="436"/>
      <c r="FT15" s="436"/>
      <c r="FU15" s="436"/>
      <c r="FV15" s="436"/>
      <c r="FW15" s="436"/>
      <c r="FX15" s="436"/>
      <c r="FY15" s="436"/>
      <c r="FZ15" s="436"/>
      <c r="GA15" s="436"/>
      <c r="GB15" s="436"/>
      <c r="GC15" s="436"/>
      <c r="GD15" s="436"/>
      <c r="GE15" s="436"/>
      <c r="GF15" s="436"/>
      <c r="GG15" s="436"/>
      <c r="GH15" s="436"/>
      <c r="GI15" s="436"/>
      <c r="GJ15" s="436"/>
      <c r="GK15" s="436"/>
      <c r="GL15" s="436"/>
      <c r="GM15" s="436"/>
      <c r="GN15" s="436"/>
      <c r="GO15" s="436"/>
      <c r="GP15" s="436"/>
      <c r="GQ15" s="436"/>
      <c r="GR15" s="436"/>
      <c r="GS15" s="436"/>
      <c r="GT15" s="436"/>
      <c r="GU15" s="436"/>
      <c r="GV15" s="436"/>
      <c r="GW15" s="436"/>
      <c r="GX15" s="436"/>
      <c r="GY15" s="436"/>
      <c r="GZ15" s="436"/>
      <c r="HA15" s="436"/>
      <c r="HB15" s="436"/>
      <c r="HC15" s="436"/>
      <c r="HD15" s="436"/>
      <c r="HE15" s="436"/>
      <c r="HF15" s="436"/>
      <c r="HG15" s="436"/>
      <c r="HH15" s="436"/>
      <c r="HI15" s="436"/>
      <c r="HJ15" s="436"/>
      <c r="HK15" s="436"/>
      <c r="HL15" s="436"/>
      <c r="HM15" s="436"/>
      <c r="HN15" s="436"/>
      <c r="HO15" s="436"/>
      <c r="HP15" s="436"/>
      <c r="HQ15" s="436"/>
      <c r="HR15" s="436"/>
      <c r="HS15" s="436"/>
      <c r="HT15" s="436"/>
      <c r="HU15" s="436"/>
      <c r="HV15" s="436"/>
      <c r="HW15" s="436"/>
      <c r="HX15" s="436"/>
      <c r="HY15" s="436"/>
      <c r="HZ15" s="436"/>
      <c r="IA15" s="436"/>
      <c r="IB15" s="436"/>
      <c r="IC15" s="436"/>
      <c r="ID15" s="436"/>
      <c r="IE15" s="436"/>
      <c r="IF15" s="436"/>
      <c r="IG15" s="436"/>
      <c r="IH15" s="436"/>
      <c r="II15" s="436"/>
      <c r="IJ15" s="436"/>
      <c r="IK15" s="436"/>
      <c r="IL15" s="436"/>
      <c r="IM15" s="436"/>
      <c r="IN15" s="436"/>
      <c r="IO15" s="436"/>
      <c r="IP15" s="436"/>
      <c r="IQ15" s="436"/>
      <c r="IR15" s="436"/>
      <c r="IS15" s="436"/>
      <c r="IT15" s="436"/>
      <c r="IU15" s="436"/>
      <c r="IV15" s="436"/>
    </row>
    <row r="16" spans="1:256" s="437" customFormat="1" ht="45" customHeight="1" x14ac:dyDescent="0.25">
      <c r="A16" s="438">
        <v>11</v>
      </c>
      <c r="B16" s="413"/>
      <c r="C16" s="414"/>
      <c r="D16" s="415"/>
      <c r="E16" s="37">
        <v>0</v>
      </c>
      <c r="F16" s="289">
        <f t="shared" si="1"/>
        <v>0</v>
      </c>
      <c r="G16" s="436"/>
      <c r="H16" s="436"/>
      <c r="I16" s="436"/>
      <c r="J16" s="436"/>
      <c r="K16" s="436"/>
      <c r="L16" s="436"/>
      <c r="M16" s="436"/>
      <c r="N16" s="436"/>
      <c r="O16" s="436"/>
      <c r="P16" s="436"/>
      <c r="Q16" s="436"/>
      <c r="R16" s="436"/>
      <c r="S16" s="436"/>
      <c r="T16" s="436"/>
      <c r="U16" s="436"/>
      <c r="V16" s="436"/>
      <c r="W16" s="436"/>
      <c r="X16" s="436"/>
      <c r="Y16" s="436"/>
      <c r="Z16" s="436"/>
      <c r="AA16" s="436"/>
      <c r="AB16" s="436"/>
      <c r="AC16" s="436"/>
      <c r="AD16" s="436"/>
      <c r="AE16" s="436"/>
      <c r="AF16" s="436"/>
      <c r="AG16" s="436"/>
      <c r="AH16" s="436"/>
      <c r="AI16" s="436"/>
      <c r="AJ16" s="436"/>
      <c r="AK16" s="436"/>
      <c r="AL16" s="436"/>
      <c r="AM16" s="436"/>
      <c r="AN16" s="436"/>
      <c r="AO16" s="436"/>
      <c r="AP16" s="436"/>
      <c r="AQ16" s="436"/>
      <c r="AR16" s="436"/>
      <c r="AS16" s="436"/>
      <c r="AT16" s="436"/>
      <c r="AU16" s="436"/>
      <c r="AV16" s="436"/>
      <c r="AW16" s="436"/>
      <c r="AX16" s="436"/>
      <c r="AY16" s="436"/>
      <c r="AZ16" s="436"/>
      <c r="BA16" s="436"/>
      <c r="BB16" s="436"/>
      <c r="BC16" s="436"/>
      <c r="BD16" s="436"/>
      <c r="BE16" s="436"/>
      <c r="BF16" s="436"/>
      <c r="BG16" s="436"/>
      <c r="BH16" s="436"/>
      <c r="BI16" s="436"/>
      <c r="BJ16" s="436"/>
      <c r="BK16" s="436"/>
      <c r="BL16" s="436"/>
      <c r="BM16" s="436"/>
      <c r="BN16" s="436"/>
      <c r="BO16" s="436"/>
      <c r="BP16" s="436"/>
      <c r="BQ16" s="436"/>
      <c r="BR16" s="436"/>
      <c r="BS16" s="436"/>
      <c r="BT16" s="436"/>
      <c r="BU16" s="436"/>
      <c r="BV16" s="436"/>
      <c r="BW16" s="436"/>
      <c r="BX16" s="436"/>
      <c r="BY16" s="436"/>
      <c r="BZ16" s="436"/>
      <c r="CA16" s="436"/>
      <c r="CB16" s="436"/>
      <c r="CC16" s="436"/>
      <c r="CD16" s="436"/>
      <c r="CE16" s="436"/>
      <c r="CF16" s="436"/>
      <c r="CG16" s="436"/>
      <c r="CH16" s="436"/>
      <c r="CI16" s="436"/>
      <c r="CJ16" s="436"/>
      <c r="CK16" s="436"/>
      <c r="CL16" s="436"/>
      <c r="CM16" s="436"/>
      <c r="CN16" s="436"/>
      <c r="CO16" s="436"/>
      <c r="CP16" s="436"/>
      <c r="CQ16" s="436"/>
      <c r="CR16" s="436"/>
      <c r="CS16" s="436"/>
      <c r="CT16" s="436"/>
      <c r="CU16" s="436"/>
      <c r="CV16" s="436"/>
      <c r="CW16" s="436"/>
      <c r="CX16" s="436"/>
      <c r="CY16" s="436"/>
      <c r="CZ16" s="436"/>
      <c r="DA16" s="436"/>
      <c r="DB16" s="436"/>
      <c r="DC16" s="436"/>
      <c r="DD16" s="436"/>
      <c r="DE16" s="436"/>
      <c r="DF16" s="436"/>
      <c r="DG16" s="436"/>
      <c r="DH16" s="436"/>
      <c r="DI16" s="436"/>
      <c r="DJ16" s="436"/>
      <c r="DK16" s="436"/>
      <c r="DL16" s="436"/>
      <c r="DM16" s="436"/>
      <c r="DN16" s="436"/>
      <c r="DO16" s="436"/>
      <c r="DP16" s="436"/>
      <c r="DQ16" s="436"/>
      <c r="DR16" s="436"/>
      <c r="DS16" s="436"/>
      <c r="DT16" s="436"/>
      <c r="DU16" s="436"/>
      <c r="DV16" s="436"/>
      <c r="DW16" s="436"/>
      <c r="DX16" s="436"/>
      <c r="DY16" s="436"/>
      <c r="DZ16" s="436"/>
      <c r="EA16" s="436"/>
      <c r="EB16" s="436"/>
      <c r="EC16" s="436"/>
      <c r="ED16" s="436"/>
      <c r="EE16" s="436"/>
      <c r="EF16" s="436"/>
      <c r="EG16" s="436"/>
      <c r="EH16" s="436"/>
      <c r="EI16" s="436"/>
      <c r="EJ16" s="436"/>
      <c r="EK16" s="436"/>
      <c r="EL16" s="436"/>
      <c r="EM16" s="436"/>
      <c r="EN16" s="436"/>
      <c r="EO16" s="436"/>
      <c r="EP16" s="436"/>
      <c r="EQ16" s="436"/>
      <c r="ER16" s="436"/>
      <c r="ES16" s="436"/>
      <c r="ET16" s="436"/>
      <c r="EU16" s="436"/>
      <c r="EV16" s="436"/>
      <c r="EW16" s="436"/>
      <c r="EX16" s="436"/>
      <c r="EY16" s="436"/>
      <c r="EZ16" s="436"/>
      <c r="FA16" s="436"/>
      <c r="FB16" s="436"/>
      <c r="FC16" s="436"/>
      <c r="FD16" s="436"/>
      <c r="FE16" s="436"/>
      <c r="FF16" s="436"/>
      <c r="FG16" s="436"/>
      <c r="FH16" s="436"/>
      <c r="FI16" s="436"/>
      <c r="FJ16" s="436"/>
      <c r="FK16" s="436"/>
      <c r="FL16" s="436"/>
      <c r="FM16" s="436"/>
      <c r="FN16" s="436"/>
      <c r="FO16" s="436"/>
      <c r="FP16" s="436"/>
      <c r="FQ16" s="436"/>
      <c r="FR16" s="436"/>
      <c r="FS16" s="436"/>
      <c r="FT16" s="436"/>
      <c r="FU16" s="436"/>
      <c r="FV16" s="436"/>
      <c r="FW16" s="436"/>
      <c r="FX16" s="436"/>
      <c r="FY16" s="436"/>
      <c r="FZ16" s="436"/>
      <c r="GA16" s="436"/>
      <c r="GB16" s="436"/>
      <c r="GC16" s="436"/>
      <c r="GD16" s="436"/>
      <c r="GE16" s="436"/>
      <c r="GF16" s="436"/>
      <c r="GG16" s="436"/>
      <c r="GH16" s="436"/>
      <c r="GI16" s="436"/>
      <c r="GJ16" s="436"/>
      <c r="GK16" s="436"/>
      <c r="GL16" s="436"/>
      <c r="GM16" s="436"/>
      <c r="GN16" s="436"/>
      <c r="GO16" s="436"/>
      <c r="GP16" s="436"/>
      <c r="GQ16" s="436"/>
      <c r="GR16" s="436"/>
      <c r="GS16" s="436"/>
      <c r="GT16" s="436"/>
      <c r="GU16" s="436"/>
      <c r="GV16" s="436"/>
      <c r="GW16" s="436"/>
      <c r="GX16" s="436"/>
      <c r="GY16" s="436"/>
      <c r="GZ16" s="436"/>
      <c r="HA16" s="436"/>
      <c r="HB16" s="436"/>
      <c r="HC16" s="436"/>
      <c r="HD16" s="436"/>
      <c r="HE16" s="436"/>
      <c r="HF16" s="436"/>
      <c r="HG16" s="436"/>
      <c r="HH16" s="436"/>
      <c r="HI16" s="436"/>
      <c r="HJ16" s="436"/>
      <c r="HK16" s="436"/>
      <c r="HL16" s="436"/>
      <c r="HM16" s="436"/>
      <c r="HN16" s="436"/>
      <c r="HO16" s="436"/>
      <c r="HP16" s="436"/>
      <c r="HQ16" s="436"/>
      <c r="HR16" s="436"/>
      <c r="HS16" s="436"/>
      <c r="HT16" s="436"/>
      <c r="HU16" s="436"/>
      <c r="HV16" s="436"/>
      <c r="HW16" s="436"/>
      <c r="HX16" s="436"/>
      <c r="HY16" s="436"/>
      <c r="HZ16" s="436"/>
      <c r="IA16" s="436"/>
      <c r="IB16" s="436"/>
      <c r="IC16" s="436"/>
      <c r="ID16" s="436"/>
      <c r="IE16" s="436"/>
      <c r="IF16" s="436"/>
      <c r="IG16" s="436"/>
      <c r="IH16" s="436"/>
      <c r="II16" s="436"/>
      <c r="IJ16" s="436"/>
      <c r="IK16" s="436"/>
      <c r="IL16" s="436"/>
      <c r="IM16" s="436"/>
      <c r="IN16" s="436"/>
      <c r="IO16" s="436"/>
      <c r="IP16" s="436"/>
      <c r="IQ16" s="436"/>
      <c r="IR16" s="436"/>
      <c r="IS16" s="436"/>
      <c r="IT16" s="436"/>
      <c r="IU16" s="436"/>
      <c r="IV16" s="436"/>
    </row>
    <row r="17" spans="1:256" s="437" customFormat="1" ht="47.25" customHeight="1" thickBot="1" x14ac:dyDescent="0.3">
      <c r="A17" s="438">
        <v>12</v>
      </c>
      <c r="B17" s="40"/>
      <c r="C17" s="41"/>
      <c r="D17" s="353"/>
      <c r="E17" s="37">
        <v>0</v>
      </c>
      <c r="F17" s="290">
        <f t="shared" si="0"/>
        <v>0</v>
      </c>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6"/>
      <c r="AF17" s="436"/>
      <c r="AG17" s="436"/>
      <c r="AH17" s="436"/>
      <c r="AI17" s="436"/>
      <c r="AJ17" s="436"/>
      <c r="AK17" s="436"/>
      <c r="AL17" s="436"/>
      <c r="AM17" s="436"/>
      <c r="AN17" s="436"/>
      <c r="AO17" s="436"/>
      <c r="AP17" s="436"/>
      <c r="AQ17" s="436"/>
      <c r="AR17" s="436"/>
      <c r="AS17" s="436"/>
      <c r="AT17" s="436"/>
      <c r="AU17" s="436"/>
      <c r="AV17" s="436"/>
      <c r="AW17" s="436"/>
      <c r="AX17" s="436"/>
      <c r="AY17" s="436"/>
      <c r="AZ17" s="436"/>
      <c r="BA17" s="436"/>
      <c r="BB17" s="436"/>
      <c r="BC17" s="436"/>
      <c r="BD17" s="436"/>
      <c r="BE17" s="436"/>
      <c r="BF17" s="436"/>
      <c r="BG17" s="436"/>
      <c r="BH17" s="436"/>
      <c r="BI17" s="436"/>
      <c r="BJ17" s="436"/>
      <c r="BK17" s="436"/>
      <c r="BL17" s="436"/>
      <c r="BM17" s="436"/>
      <c r="BN17" s="436"/>
      <c r="BO17" s="436"/>
      <c r="BP17" s="436"/>
      <c r="BQ17" s="436"/>
      <c r="BR17" s="436"/>
      <c r="BS17" s="436"/>
      <c r="BT17" s="436"/>
      <c r="BU17" s="436"/>
      <c r="BV17" s="436"/>
      <c r="BW17" s="436"/>
      <c r="BX17" s="436"/>
      <c r="BY17" s="436"/>
      <c r="BZ17" s="436"/>
      <c r="CA17" s="436"/>
      <c r="CB17" s="436"/>
      <c r="CC17" s="436"/>
      <c r="CD17" s="436"/>
      <c r="CE17" s="436"/>
      <c r="CF17" s="436"/>
      <c r="CG17" s="436"/>
      <c r="CH17" s="436"/>
      <c r="CI17" s="436"/>
      <c r="CJ17" s="436"/>
      <c r="CK17" s="436"/>
      <c r="CL17" s="436"/>
      <c r="CM17" s="436"/>
      <c r="CN17" s="436"/>
      <c r="CO17" s="436"/>
      <c r="CP17" s="436"/>
      <c r="CQ17" s="436"/>
      <c r="CR17" s="436"/>
      <c r="CS17" s="436"/>
      <c r="CT17" s="436"/>
      <c r="CU17" s="436"/>
      <c r="CV17" s="436"/>
      <c r="CW17" s="436"/>
      <c r="CX17" s="436"/>
      <c r="CY17" s="436"/>
      <c r="CZ17" s="436"/>
      <c r="DA17" s="436"/>
      <c r="DB17" s="436"/>
      <c r="DC17" s="436"/>
      <c r="DD17" s="436"/>
      <c r="DE17" s="436"/>
      <c r="DF17" s="436"/>
      <c r="DG17" s="436"/>
      <c r="DH17" s="436"/>
      <c r="DI17" s="436"/>
      <c r="DJ17" s="436"/>
      <c r="DK17" s="436"/>
      <c r="DL17" s="436"/>
      <c r="DM17" s="436"/>
      <c r="DN17" s="436"/>
      <c r="DO17" s="436"/>
      <c r="DP17" s="436"/>
      <c r="DQ17" s="436"/>
      <c r="DR17" s="436"/>
      <c r="DS17" s="436"/>
      <c r="DT17" s="436"/>
      <c r="DU17" s="436"/>
      <c r="DV17" s="436"/>
      <c r="DW17" s="436"/>
      <c r="DX17" s="436"/>
      <c r="DY17" s="436"/>
      <c r="DZ17" s="436"/>
      <c r="EA17" s="436"/>
      <c r="EB17" s="436"/>
      <c r="EC17" s="436"/>
      <c r="ED17" s="436"/>
      <c r="EE17" s="436"/>
      <c r="EF17" s="436"/>
      <c r="EG17" s="436"/>
      <c r="EH17" s="436"/>
      <c r="EI17" s="436"/>
      <c r="EJ17" s="436"/>
      <c r="EK17" s="436"/>
      <c r="EL17" s="436"/>
      <c r="EM17" s="436"/>
      <c r="EN17" s="436"/>
      <c r="EO17" s="436"/>
      <c r="EP17" s="436"/>
      <c r="EQ17" s="436"/>
      <c r="ER17" s="436"/>
      <c r="ES17" s="436"/>
      <c r="ET17" s="436"/>
      <c r="EU17" s="436"/>
      <c r="EV17" s="436"/>
      <c r="EW17" s="436"/>
      <c r="EX17" s="436"/>
      <c r="EY17" s="436"/>
      <c r="EZ17" s="436"/>
      <c r="FA17" s="436"/>
      <c r="FB17" s="436"/>
      <c r="FC17" s="436"/>
      <c r="FD17" s="436"/>
      <c r="FE17" s="436"/>
      <c r="FF17" s="436"/>
      <c r="FG17" s="436"/>
      <c r="FH17" s="436"/>
      <c r="FI17" s="436"/>
      <c r="FJ17" s="436"/>
      <c r="FK17" s="436"/>
      <c r="FL17" s="436"/>
      <c r="FM17" s="436"/>
      <c r="FN17" s="436"/>
      <c r="FO17" s="436"/>
      <c r="FP17" s="436"/>
      <c r="FQ17" s="436"/>
      <c r="FR17" s="436"/>
      <c r="FS17" s="436"/>
      <c r="FT17" s="436"/>
      <c r="FU17" s="436"/>
      <c r="FV17" s="436"/>
      <c r="FW17" s="436"/>
      <c r="FX17" s="436"/>
      <c r="FY17" s="436"/>
      <c r="FZ17" s="436"/>
      <c r="GA17" s="436"/>
      <c r="GB17" s="436"/>
      <c r="GC17" s="436"/>
      <c r="GD17" s="436"/>
      <c r="GE17" s="436"/>
      <c r="GF17" s="436"/>
      <c r="GG17" s="436"/>
      <c r="GH17" s="436"/>
      <c r="GI17" s="436"/>
      <c r="GJ17" s="436"/>
      <c r="GK17" s="436"/>
      <c r="GL17" s="436"/>
      <c r="GM17" s="436"/>
      <c r="GN17" s="436"/>
      <c r="GO17" s="436"/>
      <c r="GP17" s="436"/>
      <c r="GQ17" s="436"/>
      <c r="GR17" s="436"/>
      <c r="GS17" s="436"/>
      <c r="GT17" s="436"/>
      <c r="GU17" s="436"/>
      <c r="GV17" s="436"/>
      <c r="GW17" s="436"/>
      <c r="GX17" s="436"/>
      <c r="GY17" s="436"/>
      <c r="GZ17" s="436"/>
      <c r="HA17" s="436"/>
      <c r="HB17" s="436"/>
      <c r="HC17" s="436"/>
      <c r="HD17" s="436"/>
      <c r="HE17" s="436"/>
      <c r="HF17" s="436"/>
      <c r="HG17" s="436"/>
      <c r="HH17" s="436"/>
      <c r="HI17" s="436"/>
      <c r="HJ17" s="436"/>
      <c r="HK17" s="436"/>
      <c r="HL17" s="436"/>
      <c r="HM17" s="436"/>
      <c r="HN17" s="436"/>
      <c r="HO17" s="436"/>
      <c r="HP17" s="436"/>
      <c r="HQ17" s="436"/>
      <c r="HR17" s="436"/>
      <c r="HS17" s="436"/>
      <c r="HT17" s="436"/>
      <c r="HU17" s="436"/>
      <c r="HV17" s="436"/>
      <c r="HW17" s="436"/>
      <c r="HX17" s="436"/>
      <c r="HY17" s="436"/>
      <c r="HZ17" s="436"/>
      <c r="IA17" s="436"/>
      <c r="IB17" s="436"/>
      <c r="IC17" s="436"/>
      <c r="ID17" s="436"/>
      <c r="IE17" s="436"/>
      <c r="IF17" s="436"/>
      <c r="IG17" s="436"/>
      <c r="IH17" s="436"/>
      <c r="II17" s="436"/>
      <c r="IJ17" s="436"/>
      <c r="IK17" s="436"/>
      <c r="IL17" s="436"/>
      <c r="IM17" s="436"/>
      <c r="IN17" s="436"/>
      <c r="IO17" s="436"/>
      <c r="IP17" s="436"/>
      <c r="IQ17" s="436"/>
      <c r="IR17" s="436"/>
      <c r="IS17" s="436"/>
      <c r="IT17" s="436"/>
      <c r="IU17" s="436"/>
      <c r="IV17" s="436"/>
    </row>
    <row r="18" spans="1:256" ht="15.75" thickTop="1" x14ac:dyDescent="0.25">
      <c r="A18" s="742" t="s">
        <v>159</v>
      </c>
      <c r="B18" s="743"/>
      <c r="C18" s="744"/>
      <c r="D18" s="82"/>
      <c r="E18" s="745">
        <f>SUM(F6:F17)</f>
        <v>0</v>
      </c>
      <c r="F18" s="746"/>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c r="EX18" s="31"/>
      <c r="EY18" s="31"/>
      <c r="EZ18" s="31"/>
      <c r="FA18" s="31"/>
      <c r="FB18" s="31"/>
      <c r="FC18" s="31"/>
      <c r="FD18" s="31"/>
      <c r="FE18" s="31"/>
      <c r="FF18" s="31"/>
      <c r="FG18" s="31"/>
      <c r="FH18" s="31"/>
      <c r="FI18" s="31"/>
      <c r="FJ18" s="31"/>
      <c r="FK18" s="31"/>
      <c r="FL18" s="31"/>
      <c r="FM18" s="31"/>
      <c r="FN18" s="31"/>
      <c r="FO18" s="31"/>
      <c r="FP18" s="31"/>
      <c r="FQ18" s="31"/>
      <c r="FR18" s="31"/>
      <c r="FS18" s="31"/>
      <c r="FT18" s="31"/>
      <c r="FU18" s="31"/>
      <c r="FV18" s="31"/>
      <c r="FW18" s="31"/>
      <c r="FX18" s="31"/>
      <c r="FY18" s="31"/>
      <c r="FZ18" s="31"/>
      <c r="GA18" s="31"/>
      <c r="GB18" s="31"/>
      <c r="GC18" s="31"/>
      <c r="GD18" s="31"/>
      <c r="GE18" s="31"/>
      <c r="GF18" s="31"/>
      <c r="GG18" s="31"/>
      <c r="GH18" s="31"/>
      <c r="GI18" s="31"/>
      <c r="GJ18" s="31"/>
      <c r="GK18" s="31"/>
      <c r="GL18" s="31"/>
      <c r="GM18" s="31"/>
      <c r="GN18" s="31"/>
      <c r="GO18" s="31"/>
      <c r="GP18" s="31"/>
      <c r="GQ18" s="31"/>
      <c r="GR18" s="31"/>
      <c r="GS18" s="31"/>
      <c r="GT18" s="31"/>
      <c r="GU18" s="31"/>
      <c r="GV18" s="31"/>
      <c r="GW18" s="31"/>
      <c r="GX18" s="31"/>
      <c r="GY18" s="31"/>
      <c r="GZ18" s="31"/>
      <c r="HA18" s="31"/>
      <c r="HB18" s="31"/>
      <c r="HC18" s="31"/>
      <c r="HD18" s="31"/>
      <c r="HE18" s="31"/>
      <c r="HF18" s="31"/>
      <c r="HG18" s="31"/>
      <c r="HH18" s="31"/>
      <c r="HI18" s="31"/>
      <c r="HJ18" s="31"/>
      <c r="HK18" s="31"/>
      <c r="HL18" s="31"/>
      <c r="HM18" s="31"/>
      <c r="HN18" s="31"/>
      <c r="HO18" s="31"/>
      <c r="HP18" s="31"/>
      <c r="HQ18" s="31"/>
      <c r="HR18" s="31"/>
      <c r="HS18" s="31"/>
      <c r="HT18" s="31"/>
      <c r="HU18" s="31"/>
      <c r="HV18" s="31"/>
      <c r="HW18" s="31"/>
      <c r="HX18" s="31"/>
      <c r="HY18" s="31"/>
      <c r="HZ18" s="31"/>
      <c r="IA18" s="31"/>
      <c r="IB18" s="31"/>
      <c r="IC18" s="31"/>
      <c r="ID18" s="31"/>
      <c r="IE18" s="31"/>
      <c r="IF18" s="31"/>
      <c r="IG18" s="31"/>
      <c r="IH18" s="31"/>
      <c r="II18" s="31"/>
      <c r="IJ18" s="31"/>
      <c r="IK18" s="31"/>
      <c r="IL18" s="31"/>
      <c r="IM18" s="31"/>
      <c r="IN18" s="31"/>
      <c r="IO18" s="31"/>
      <c r="IP18" s="31"/>
      <c r="IQ18" s="31"/>
      <c r="IR18" s="31"/>
      <c r="IS18" s="31"/>
      <c r="IT18" s="31"/>
      <c r="IU18" s="31"/>
      <c r="IV18" s="31"/>
    </row>
    <row r="19" spans="1:256" x14ac:dyDescent="0.25">
      <c r="A19" s="732" t="s">
        <v>160</v>
      </c>
      <c r="B19" s="733"/>
      <c r="C19" s="734"/>
      <c r="D19" s="42">
        <v>0.16</v>
      </c>
      <c r="E19" s="735">
        <f>+E18*$D$19</f>
        <v>0</v>
      </c>
      <c r="F19" s="736"/>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c r="EX19" s="31"/>
      <c r="EY19" s="31"/>
      <c r="EZ19" s="31"/>
      <c r="FA19" s="31"/>
      <c r="FB19" s="31"/>
      <c r="FC19" s="31"/>
      <c r="FD19" s="31"/>
      <c r="FE19" s="31"/>
      <c r="FF19" s="31"/>
      <c r="FG19" s="31"/>
      <c r="FH19" s="31"/>
      <c r="FI19" s="31"/>
      <c r="FJ19" s="31"/>
      <c r="FK19" s="31"/>
      <c r="FL19" s="31"/>
      <c r="FM19" s="31"/>
      <c r="FN19" s="31"/>
      <c r="FO19" s="31"/>
      <c r="FP19" s="31"/>
      <c r="FQ19" s="31"/>
      <c r="FR19" s="31"/>
      <c r="FS19" s="31"/>
      <c r="FT19" s="31"/>
      <c r="FU19" s="31"/>
      <c r="FV19" s="31"/>
      <c r="FW19" s="31"/>
      <c r="FX19" s="31"/>
      <c r="FY19" s="31"/>
      <c r="FZ19" s="31"/>
      <c r="GA19" s="31"/>
      <c r="GB19" s="31"/>
      <c r="GC19" s="31"/>
      <c r="GD19" s="31"/>
      <c r="GE19" s="31"/>
      <c r="GF19" s="31"/>
      <c r="GG19" s="31"/>
      <c r="GH19" s="31"/>
      <c r="GI19" s="31"/>
      <c r="GJ19" s="31"/>
      <c r="GK19" s="31"/>
      <c r="GL19" s="31"/>
      <c r="GM19" s="31"/>
      <c r="GN19" s="31"/>
      <c r="GO19" s="31"/>
      <c r="GP19" s="31"/>
      <c r="GQ19" s="31"/>
      <c r="GR19" s="31"/>
      <c r="GS19" s="31"/>
      <c r="GT19" s="31"/>
      <c r="GU19" s="31"/>
      <c r="GV19" s="31"/>
      <c r="GW19" s="31"/>
      <c r="GX19" s="31"/>
      <c r="GY19" s="31"/>
      <c r="GZ19" s="31"/>
      <c r="HA19" s="31"/>
      <c r="HB19" s="31"/>
      <c r="HC19" s="31"/>
      <c r="HD19" s="31"/>
      <c r="HE19" s="31"/>
      <c r="HF19" s="31"/>
      <c r="HG19" s="31"/>
      <c r="HH19" s="31"/>
      <c r="HI19" s="31"/>
      <c r="HJ19" s="31"/>
      <c r="HK19" s="31"/>
      <c r="HL19" s="31"/>
      <c r="HM19" s="31"/>
      <c r="HN19" s="31"/>
      <c r="HO19" s="31"/>
      <c r="HP19" s="31"/>
      <c r="HQ19" s="31"/>
      <c r="HR19" s="31"/>
      <c r="HS19" s="31"/>
      <c r="HT19" s="31"/>
      <c r="HU19" s="31"/>
      <c r="HV19" s="31"/>
      <c r="HW19" s="31"/>
      <c r="HX19" s="31"/>
      <c r="HY19" s="31"/>
      <c r="HZ19" s="31"/>
      <c r="IA19" s="31"/>
      <c r="IB19" s="31"/>
      <c r="IC19" s="31"/>
      <c r="ID19" s="31"/>
      <c r="IE19" s="31"/>
      <c r="IF19" s="31"/>
      <c r="IG19" s="31"/>
      <c r="IH19" s="31"/>
      <c r="II19" s="31"/>
      <c r="IJ19" s="31"/>
      <c r="IK19" s="31"/>
      <c r="IL19" s="31"/>
      <c r="IM19" s="31"/>
      <c r="IN19" s="31"/>
      <c r="IO19" s="31"/>
      <c r="IP19" s="31"/>
      <c r="IQ19" s="31"/>
      <c r="IR19" s="31"/>
      <c r="IS19" s="31"/>
      <c r="IT19" s="31"/>
      <c r="IU19" s="31"/>
      <c r="IV19" s="31"/>
    </row>
    <row r="20" spans="1:256" x14ac:dyDescent="0.25">
      <c r="A20" s="747" t="s">
        <v>161</v>
      </c>
      <c r="B20" s="748"/>
      <c r="C20" s="749"/>
      <c r="D20" s="43"/>
      <c r="E20" s="735">
        <f>+E18+E19</f>
        <v>0</v>
      </c>
      <c r="F20" s="736"/>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c r="EX20" s="31"/>
      <c r="EY20" s="31"/>
      <c r="EZ20" s="31"/>
      <c r="FA20" s="31"/>
      <c r="FB20" s="31"/>
      <c r="FC20" s="31"/>
      <c r="FD20" s="31"/>
      <c r="FE20" s="31"/>
      <c r="FF20" s="31"/>
      <c r="FG20" s="31"/>
      <c r="FH20" s="31"/>
      <c r="FI20" s="31"/>
      <c r="FJ20" s="31"/>
      <c r="FK20" s="31"/>
      <c r="FL20" s="31"/>
      <c r="FM20" s="31"/>
      <c r="FN20" s="31"/>
      <c r="FO20" s="31"/>
      <c r="FP20" s="31"/>
      <c r="FQ20" s="31"/>
      <c r="FR20" s="31"/>
      <c r="FS20" s="31"/>
      <c r="FT20" s="31"/>
      <c r="FU20" s="31"/>
      <c r="FV20" s="31"/>
      <c r="FW20" s="31"/>
      <c r="FX20" s="31"/>
      <c r="FY20" s="31"/>
      <c r="FZ20" s="31"/>
      <c r="GA20" s="31"/>
      <c r="GB20" s="31"/>
      <c r="GC20" s="31"/>
      <c r="GD20" s="31"/>
      <c r="GE20" s="31"/>
      <c r="GF20" s="31"/>
      <c r="GG20" s="31"/>
      <c r="GH20" s="31"/>
      <c r="GI20" s="31"/>
      <c r="GJ20" s="31"/>
      <c r="GK20" s="31"/>
      <c r="GL20" s="31"/>
      <c r="GM20" s="31"/>
      <c r="GN20" s="31"/>
      <c r="GO20" s="31"/>
      <c r="GP20" s="31"/>
      <c r="GQ20" s="31"/>
      <c r="GR20" s="31"/>
      <c r="GS20" s="31"/>
      <c r="GT20" s="31"/>
      <c r="GU20" s="31"/>
      <c r="GV20" s="31"/>
      <c r="GW20" s="31"/>
      <c r="GX20" s="31"/>
      <c r="GY20" s="31"/>
      <c r="GZ20" s="31"/>
      <c r="HA20" s="31"/>
      <c r="HB20" s="31"/>
      <c r="HC20" s="31"/>
      <c r="HD20" s="31"/>
      <c r="HE20" s="31"/>
      <c r="HF20" s="31"/>
      <c r="HG20" s="31"/>
      <c r="HH20" s="31"/>
      <c r="HI20" s="31"/>
      <c r="HJ20" s="31"/>
      <c r="HK20" s="31"/>
      <c r="HL20" s="31"/>
      <c r="HM20" s="31"/>
      <c r="HN20" s="31"/>
      <c r="HO20" s="31"/>
      <c r="HP20" s="31"/>
      <c r="HQ20" s="31"/>
      <c r="HR20" s="31"/>
      <c r="HS20" s="31"/>
      <c r="HT20" s="31"/>
      <c r="HU20" s="31"/>
      <c r="HV20" s="31"/>
      <c r="HW20" s="31"/>
      <c r="HX20" s="31"/>
      <c r="HY20" s="31"/>
      <c r="HZ20" s="31"/>
      <c r="IA20" s="31"/>
      <c r="IB20" s="31"/>
      <c r="IC20" s="31"/>
      <c r="ID20" s="31"/>
      <c r="IE20" s="31"/>
      <c r="IF20" s="31"/>
      <c r="IG20" s="31"/>
      <c r="IH20" s="31"/>
      <c r="II20" s="31"/>
      <c r="IJ20" s="31"/>
      <c r="IK20" s="31"/>
      <c r="IL20" s="31"/>
      <c r="IM20" s="31"/>
      <c r="IN20" s="31"/>
      <c r="IO20" s="31"/>
      <c r="IP20" s="31"/>
      <c r="IQ20" s="31"/>
      <c r="IR20" s="31"/>
      <c r="IS20" s="31"/>
      <c r="IT20" s="31"/>
      <c r="IU20" s="31"/>
      <c r="IV20" s="31"/>
    </row>
    <row r="21" spans="1:256" x14ac:dyDescent="0.25">
      <c r="A21" s="732" t="s">
        <v>162</v>
      </c>
      <c r="B21" s="733"/>
      <c r="C21" s="734"/>
      <c r="D21" s="42">
        <v>0</v>
      </c>
      <c r="E21" s="735">
        <f>+E20*D21</f>
        <v>0</v>
      </c>
      <c r="F21" s="736"/>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c r="EX21" s="31"/>
      <c r="EY21" s="31"/>
      <c r="EZ21" s="31"/>
      <c r="FA21" s="31"/>
      <c r="FB21" s="31"/>
      <c r="FC21" s="31"/>
      <c r="FD21" s="31"/>
      <c r="FE21" s="31"/>
      <c r="FF21" s="31"/>
      <c r="FG21" s="31"/>
      <c r="FH21" s="31"/>
      <c r="FI21" s="31"/>
      <c r="FJ21" s="31"/>
      <c r="FK21" s="31"/>
      <c r="FL21" s="31"/>
      <c r="FM21" s="31"/>
      <c r="FN21" s="31"/>
      <c r="FO21" s="31"/>
      <c r="FP21" s="31"/>
      <c r="FQ21" s="31"/>
      <c r="FR21" s="31"/>
      <c r="FS21" s="31"/>
      <c r="FT21" s="31"/>
      <c r="FU21" s="31"/>
      <c r="FV21" s="31"/>
      <c r="FW21" s="31"/>
      <c r="FX21" s="31"/>
      <c r="FY21" s="31"/>
      <c r="FZ21" s="31"/>
      <c r="GA21" s="31"/>
      <c r="GB21" s="31"/>
      <c r="GC21" s="31"/>
      <c r="GD21" s="31"/>
      <c r="GE21" s="31"/>
      <c r="GF21" s="31"/>
      <c r="GG21" s="31"/>
      <c r="GH21" s="31"/>
      <c r="GI21" s="31"/>
      <c r="GJ21" s="31"/>
      <c r="GK21" s="31"/>
      <c r="GL21" s="31"/>
      <c r="GM21" s="31"/>
      <c r="GN21" s="31"/>
      <c r="GO21" s="31"/>
      <c r="GP21" s="31"/>
      <c r="GQ21" s="31"/>
      <c r="GR21" s="31"/>
      <c r="GS21" s="31"/>
      <c r="GT21" s="31"/>
      <c r="GU21" s="31"/>
      <c r="GV21" s="31"/>
      <c r="GW21" s="31"/>
      <c r="GX21" s="31"/>
      <c r="GY21" s="31"/>
      <c r="GZ21" s="31"/>
      <c r="HA21" s="31"/>
      <c r="HB21" s="31"/>
      <c r="HC21" s="31"/>
      <c r="HD21" s="31"/>
      <c r="HE21" s="31"/>
      <c r="HF21" s="31"/>
      <c r="HG21" s="31"/>
      <c r="HH21" s="31"/>
      <c r="HI21" s="31"/>
      <c r="HJ21" s="31"/>
      <c r="HK21" s="31"/>
      <c r="HL21" s="31"/>
      <c r="HM21" s="31"/>
      <c r="HN21" s="31"/>
      <c r="HO21" s="31"/>
      <c r="HP21" s="31"/>
      <c r="HQ21" s="31"/>
      <c r="HR21" s="31"/>
      <c r="HS21" s="31"/>
      <c r="HT21" s="31"/>
      <c r="HU21" s="31"/>
      <c r="HV21" s="31"/>
      <c r="HW21" s="31"/>
      <c r="HX21" s="31"/>
      <c r="HY21" s="31"/>
      <c r="HZ21" s="31"/>
      <c r="IA21" s="31"/>
      <c r="IB21" s="31"/>
      <c r="IC21" s="31"/>
      <c r="ID21" s="31"/>
      <c r="IE21" s="31"/>
      <c r="IF21" s="31"/>
      <c r="IG21" s="31"/>
      <c r="IH21" s="31"/>
      <c r="II21" s="31"/>
      <c r="IJ21" s="31"/>
      <c r="IK21" s="31"/>
      <c r="IL21" s="31"/>
      <c r="IM21" s="31"/>
      <c r="IN21" s="31"/>
      <c r="IO21" s="31"/>
      <c r="IP21" s="31"/>
      <c r="IQ21" s="31"/>
      <c r="IR21" s="31"/>
      <c r="IS21" s="31"/>
      <c r="IT21" s="31"/>
      <c r="IU21" s="31"/>
      <c r="IV21" s="31"/>
    </row>
    <row r="22" spans="1:256" ht="15.75" thickBot="1" x14ac:dyDescent="0.3">
      <c r="A22" s="737" t="s">
        <v>368</v>
      </c>
      <c r="B22" s="738"/>
      <c r="C22" s="739"/>
      <c r="D22" s="44"/>
      <c r="E22" s="740">
        <f>+E20</f>
        <v>0</v>
      </c>
      <c r="F22" s="74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c r="EX22" s="31"/>
      <c r="EY22" s="31"/>
      <c r="EZ22" s="31"/>
      <c r="FA22" s="31"/>
      <c r="FB22" s="31"/>
      <c r="FC22" s="31"/>
      <c r="FD22" s="31"/>
      <c r="FE22" s="31"/>
      <c r="FF22" s="31"/>
      <c r="FG22" s="31"/>
      <c r="FH22" s="31"/>
      <c r="FI22" s="31"/>
      <c r="FJ22" s="31"/>
      <c r="FK22" s="31"/>
      <c r="FL22" s="31"/>
      <c r="FM22" s="31"/>
      <c r="FN22" s="31"/>
      <c r="FO22" s="31"/>
      <c r="FP22" s="31"/>
      <c r="FQ22" s="31"/>
      <c r="FR22" s="31"/>
      <c r="FS22" s="31"/>
      <c r="FT22" s="31"/>
      <c r="FU22" s="31"/>
      <c r="FV22" s="31"/>
      <c r="FW22" s="31"/>
      <c r="FX22" s="31"/>
      <c r="FY22" s="31"/>
      <c r="FZ22" s="31"/>
      <c r="GA22" s="31"/>
      <c r="GB22" s="31"/>
      <c r="GC22" s="31"/>
      <c r="GD22" s="31"/>
      <c r="GE22" s="31"/>
      <c r="GF22" s="31"/>
      <c r="GG22" s="31"/>
      <c r="GH22" s="31"/>
      <c r="GI22" s="31"/>
      <c r="GJ22" s="31"/>
      <c r="GK22" s="31"/>
      <c r="GL22" s="31"/>
      <c r="GM22" s="31"/>
      <c r="GN22" s="31"/>
      <c r="GO22" s="31"/>
      <c r="GP22" s="31"/>
      <c r="GQ22" s="31"/>
      <c r="GR22" s="31"/>
      <c r="GS22" s="31"/>
      <c r="GT22" s="31"/>
      <c r="GU22" s="31"/>
      <c r="GV22" s="31"/>
      <c r="GW22" s="31"/>
      <c r="GX22" s="31"/>
      <c r="GY22" s="31"/>
      <c r="GZ22" s="31"/>
      <c r="HA22" s="31"/>
      <c r="HB22" s="31"/>
      <c r="HC22" s="31"/>
      <c r="HD22" s="31"/>
      <c r="HE22" s="31"/>
      <c r="HF22" s="31"/>
      <c r="HG22" s="31"/>
      <c r="HH22" s="31"/>
      <c r="HI22" s="31"/>
      <c r="HJ22" s="31"/>
      <c r="HK22" s="31"/>
      <c r="HL22" s="31"/>
      <c r="HM22" s="31"/>
      <c r="HN22" s="31"/>
      <c r="HO22" s="31"/>
      <c r="HP22" s="31"/>
      <c r="HQ22" s="31"/>
      <c r="HR22" s="31"/>
      <c r="HS22" s="31"/>
      <c r="HT22" s="31"/>
      <c r="HU22" s="31"/>
      <c r="HV22" s="31"/>
      <c r="HW22" s="31"/>
      <c r="HX22" s="31"/>
      <c r="HY22" s="31"/>
      <c r="HZ22" s="31"/>
      <c r="IA22" s="31"/>
      <c r="IB22" s="31"/>
      <c r="IC22" s="31"/>
      <c r="ID22" s="31"/>
      <c r="IE22" s="31"/>
      <c r="IF22" s="31"/>
      <c r="IG22" s="31"/>
      <c r="IH22" s="31"/>
      <c r="II22" s="31"/>
      <c r="IJ22" s="31"/>
      <c r="IK22" s="31"/>
      <c r="IL22" s="31"/>
      <c r="IM22" s="31"/>
      <c r="IN22" s="31"/>
      <c r="IO22" s="31"/>
      <c r="IP22" s="31"/>
      <c r="IQ22" s="31"/>
      <c r="IR22" s="31"/>
      <c r="IS22" s="31"/>
      <c r="IT22" s="31"/>
      <c r="IU22" s="31"/>
      <c r="IV22" s="31"/>
    </row>
    <row r="23" spans="1:256" ht="15.75" thickBot="1" x14ac:dyDescent="0.3">
      <c r="A23" s="750" t="s">
        <v>153</v>
      </c>
      <c r="B23" s="751"/>
      <c r="C23" s="751"/>
      <c r="D23" s="751"/>
      <c r="E23" s="751"/>
      <c r="F23" s="752"/>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c r="EX23" s="31"/>
      <c r="EY23" s="31"/>
      <c r="EZ23" s="31"/>
      <c r="FA23" s="31"/>
      <c r="FB23" s="31"/>
      <c r="FC23" s="31"/>
      <c r="FD23" s="31"/>
      <c r="FE23" s="31"/>
      <c r="FF23" s="31"/>
      <c r="FG23" s="31"/>
      <c r="FH23" s="31"/>
      <c r="FI23" s="31"/>
      <c r="FJ23" s="31"/>
      <c r="FK23" s="31"/>
      <c r="FL23" s="31"/>
      <c r="FM23" s="31"/>
      <c r="FN23" s="31"/>
      <c r="FO23" s="31"/>
      <c r="FP23" s="31"/>
      <c r="FQ23" s="31"/>
      <c r="FR23" s="31"/>
      <c r="FS23" s="31"/>
      <c r="FT23" s="31"/>
      <c r="FU23" s="31"/>
      <c r="FV23" s="31"/>
      <c r="FW23" s="31"/>
      <c r="FX23" s="31"/>
      <c r="FY23" s="31"/>
      <c r="FZ23" s="31"/>
      <c r="GA23" s="31"/>
      <c r="GB23" s="31"/>
      <c r="GC23" s="31"/>
      <c r="GD23" s="31"/>
      <c r="GE23" s="31"/>
      <c r="GF23" s="31"/>
      <c r="GG23" s="31"/>
      <c r="GH23" s="31"/>
      <c r="GI23" s="31"/>
      <c r="GJ23" s="31"/>
      <c r="GK23" s="31"/>
      <c r="GL23" s="31"/>
      <c r="GM23" s="31"/>
      <c r="GN23" s="31"/>
      <c r="GO23" s="31"/>
      <c r="GP23" s="31"/>
      <c r="GQ23" s="31"/>
      <c r="GR23" s="31"/>
      <c r="GS23" s="31"/>
      <c r="GT23" s="31"/>
      <c r="GU23" s="31"/>
      <c r="GV23" s="31"/>
      <c r="GW23" s="31"/>
      <c r="GX23" s="31"/>
      <c r="GY23" s="31"/>
      <c r="GZ23" s="31"/>
      <c r="HA23" s="31"/>
      <c r="HB23" s="31"/>
      <c r="HC23" s="31"/>
      <c r="HD23" s="31"/>
      <c r="HE23" s="31"/>
      <c r="HF23" s="31"/>
      <c r="HG23" s="31"/>
      <c r="HH23" s="31"/>
      <c r="HI23" s="31"/>
      <c r="HJ23" s="31"/>
      <c r="HK23" s="31"/>
      <c r="HL23" s="31"/>
      <c r="HM23" s="31"/>
      <c r="HN23" s="31"/>
      <c r="HO23" s="31"/>
      <c r="HP23" s="31"/>
      <c r="HQ23" s="31"/>
      <c r="HR23" s="31"/>
      <c r="HS23" s="31"/>
      <c r="HT23" s="31"/>
      <c r="HU23" s="31"/>
      <c r="HV23" s="31"/>
      <c r="HW23" s="31"/>
      <c r="HX23" s="31"/>
      <c r="HY23" s="31"/>
      <c r="HZ23" s="31"/>
      <c r="IA23" s="31"/>
      <c r="IB23" s="31"/>
      <c r="IC23" s="31"/>
      <c r="ID23" s="31"/>
      <c r="IE23" s="31"/>
      <c r="IF23" s="31"/>
      <c r="IG23" s="31"/>
      <c r="IH23" s="31"/>
      <c r="II23" s="31"/>
      <c r="IJ23" s="31"/>
      <c r="IK23" s="31"/>
      <c r="IL23" s="31"/>
      <c r="IM23" s="31"/>
      <c r="IN23" s="31"/>
      <c r="IO23" s="31"/>
      <c r="IP23" s="31"/>
      <c r="IQ23" s="31"/>
      <c r="IR23" s="31"/>
      <c r="IS23" s="31"/>
      <c r="IT23" s="31"/>
      <c r="IU23" s="31"/>
      <c r="IV23" s="31"/>
    </row>
    <row r="24" spans="1:256" x14ac:dyDescent="0.25">
      <c r="A24" s="753"/>
      <c r="B24" s="756" t="s">
        <v>650</v>
      </c>
      <c r="C24" s="756"/>
      <c r="D24" s="45"/>
      <c r="E24" s="757">
        <f>+E22*12</f>
        <v>0</v>
      </c>
      <c r="F24" s="758"/>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c r="EX24" s="31"/>
      <c r="EY24" s="31"/>
      <c r="EZ24" s="31"/>
      <c r="FA24" s="31"/>
      <c r="FB24" s="31"/>
      <c r="FC24" s="31"/>
      <c r="FD24" s="31"/>
      <c r="FE24" s="31"/>
      <c r="FF24" s="31"/>
      <c r="FG24" s="31"/>
      <c r="FH24" s="31"/>
      <c r="FI24" s="31"/>
      <c r="FJ24" s="31"/>
      <c r="FK24" s="31"/>
      <c r="FL24" s="31"/>
      <c r="FM24" s="31"/>
      <c r="FN24" s="31"/>
      <c r="FO24" s="31"/>
      <c r="FP24" s="31"/>
      <c r="FQ24" s="31"/>
      <c r="FR24" s="31"/>
      <c r="FS24" s="31"/>
      <c r="FT24" s="31"/>
      <c r="FU24" s="31"/>
      <c r="FV24" s="31"/>
      <c r="FW24" s="31"/>
      <c r="FX24" s="31"/>
      <c r="FY24" s="31"/>
      <c r="FZ24" s="31"/>
      <c r="GA24" s="31"/>
      <c r="GB24" s="31"/>
      <c r="GC24" s="31"/>
      <c r="GD24" s="31"/>
      <c r="GE24" s="31"/>
      <c r="GF24" s="31"/>
      <c r="GG24" s="31"/>
      <c r="GH24" s="31"/>
      <c r="GI24" s="31"/>
      <c r="GJ24" s="31"/>
      <c r="GK24" s="31"/>
      <c r="GL24" s="31"/>
      <c r="GM24" s="31"/>
      <c r="GN24" s="31"/>
      <c r="GO24" s="31"/>
      <c r="GP24" s="31"/>
      <c r="GQ24" s="31"/>
      <c r="GR24" s="31"/>
      <c r="GS24" s="31"/>
      <c r="GT24" s="31"/>
      <c r="GU24" s="31"/>
      <c r="GV24" s="31"/>
      <c r="GW24" s="31"/>
      <c r="GX24" s="31"/>
      <c r="GY24" s="31"/>
      <c r="GZ24" s="31"/>
      <c r="HA24" s="31"/>
      <c r="HB24" s="31"/>
      <c r="HC24" s="31"/>
      <c r="HD24" s="31"/>
      <c r="HE24" s="31"/>
      <c r="HF24" s="31"/>
      <c r="HG24" s="31"/>
      <c r="HH24" s="31"/>
      <c r="HI24" s="31"/>
      <c r="HJ24" s="31"/>
      <c r="HK24" s="31"/>
      <c r="HL24" s="31"/>
      <c r="HM24" s="31"/>
      <c r="HN24" s="31"/>
      <c r="HO24" s="31"/>
      <c r="HP24" s="31"/>
      <c r="HQ24" s="31"/>
      <c r="HR24" s="31"/>
      <c r="HS24" s="31"/>
      <c r="HT24" s="31"/>
      <c r="HU24" s="31"/>
      <c r="HV24" s="31"/>
      <c r="HW24" s="31"/>
      <c r="HX24" s="31"/>
      <c r="HY24" s="31"/>
      <c r="HZ24" s="31"/>
      <c r="IA24" s="31"/>
      <c r="IB24" s="31"/>
      <c r="IC24" s="31"/>
      <c r="ID24" s="31"/>
      <c r="IE24" s="31"/>
      <c r="IF24" s="31"/>
      <c r="IG24" s="31"/>
      <c r="IH24" s="31"/>
      <c r="II24" s="31"/>
      <c r="IJ24" s="31"/>
      <c r="IK24" s="31"/>
      <c r="IL24" s="31"/>
      <c r="IM24" s="31"/>
      <c r="IN24" s="31"/>
      <c r="IO24" s="31"/>
      <c r="IP24" s="31"/>
      <c r="IQ24" s="31"/>
      <c r="IR24" s="31"/>
      <c r="IS24" s="31"/>
      <c r="IT24" s="31"/>
      <c r="IU24" s="31"/>
      <c r="IV24" s="31"/>
    </row>
    <row r="25" spans="1:256" x14ac:dyDescent="0.25">
      <c r="A25" s="754"/>
      <c r="B25" s="27"/>
      <c r="C25" s="28"/>
      <c r="D25" s="46"/>
      <c r="E25" s="47"/>
      <c r="F25" s="29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c r="EX25" s="31"/>
      <c r="EY25" s="31"/>
      <c r="EZ25" s="31"/>
      <c r="FA25" s="31"/>
      <c r="FB25" s="31"/>
      <c r="FC25" s="31"/>
      <c r="FD25" s="31"/>
      <c r="FE25" s="31"/>
      <c r="FF25" s="31"/>
      <c r="FG25" s="31"/>
      <c r="FH25" s="31"/>
      <c r="FI25" s="31"/>
      <c r="FJ25" s="31"/>
      <c r="FK25" s="31"/>
      <c r="FL25" s="31"/>
      <c r="FM25" s="31"/>
      <c r="FN25" s="31"/>
      <c r="FO25" s="31"/>
      <c r="FP25" s="31"/>
      <c r="FQ25" s="31"/>
      <c r="FR25" s="31"/>
      <c r="FS25" s="31"/>
      <c r="FT25" s="31"/>
      <c r="FU25" s="31"/>
      <c r="FV25" s="31"/>
      <c r="FW25" s="31"/>
      <c r="FX25" s="31"/>
      <c r="FY25" s="31"/>
      <c r="FZ25" s="31"/>
      <c r="GA25" s="31"/>
      <c r="GB25" s="31"/>
      <c r="GC25" s="31"/>
      <c r="GD25" s="31"/>
      <c r="GE25" s="31"/>
      <c r="GF25" s="31"/>
      <c r="GG25" s="31"/>
      <c r="GH25" s="31"/>
      <c r="GI25" s="31"/>
      <c r="GJ25" s="31"/>
      <c r="GK25" s="31"/>
      <c r="GL25" s="31"/>
      <c r="GM25" s="31"/>
      <c r="GN25" s="31"/>
      <c r="GO25" s="31"/>
      <c r="GP25" s="31"/>
      <c r="GQ25" s="31"/>
      <c r="GR25" s="31"/>
      <c r="GS25" s="31"/>
      <c r="GT25" s="31"/>
      <c r="GU25" s="31"/>
      <c r="GV25" s="31"/>
      <c r="GW25" s="31"/>
      <c r="GX25" s="31"/>
      <c r="GY25" s="31"/>
      <c r="GZ25" s="31"/>
      <c r="HA25" s="31"/>
      <c r="HB25" s="31"/>
      <c r="HC25" s="31"/>
      <c r="HD25" s="31"/>
      <c r="HE25" s="31"/>
      <c r="HF25" s="31"/>
      <c r="HG25" s="31"/>
      <c r="HH25" s="31"/>
      <c r="HI25" s="31"/>
      <c r="HJ25" s="31"/>
      <c r="HK25" s="31"/>
      <c r="HL25" s="31"/>
      <c r="HM25" s="31"/>
      <c r="HN25" s="31"/>
      <c r="HO25" s="31"/>
      <c r="HP25" s="31"/>
      <c r="HQ25" s="31"/>
      <c r="HR25" s="31"/>
      <c r="HS25" s="31"/>
      <c r="HT25" s="31"/>
      <c r="HU25" s="31"/>
      <c r="HV25" s="31"/>
      <c r="HW25" s="31"/>
      <c r="HX25" s="31"/>
      <c r="HY25" s="31"/>
      <c r="HZ25" s="31"/>
      <c r="IA25" s="31"/>
      <c r="IB25" s="31"/>
      <c r="IC25" s="31"/>
      <c r="ID25" s="31"/>
      <c r="IE25" s="31"/>
      <c r="IF25" s="31"/>
      <c r="IG25" s="31"/>
      <c r="IH25" s="31"/>
      <c r="II25" s="31"/>
      <c r="IJ25" s="31"/>
      <c r="IK25" s="31"/>
      <c r="IL25" s="31"/>
      <c r="IM25" s="31"/>
      <c r="IN25" s="31"/>
      <c r="IO25" s="31"/>
      <c r="IP25" s="31"/>
      <c r="IQ25" s="31"/>
      <c r="IR25" s="31"/>
      <c r="IS25" s="31"/>
      <c r="IT25" s="31"/>
      <c r="IU25" s="31"/>
      <c r="IV25" s="31"/>
    </row>
    <row r="26" spans="1:256" ht="15.75" thickBot="1" x14ac:dyDescent="0.3">
      <c r="A26" s="755"/>
      <c r="B26" s="759" t="s">
        <v>370</v>
      </c>
      <c r="C26" s="759"/>
      <c r="D26" s="48" t="s">
        <v>153</v>
      </c>
      <c r="E26" s="760">
        <f>+E22*31</f>
        <v>0</v>
      </c>
      <c r="F26" s="76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c r="EX26" s="31"/>
      <c r="EY26" s="31"/>
      <c r="EZ26" s="31"/>
      <c r="FA26" s="31"/>
      <c r="FB26" s="31"/>
      <c r="FC26" s="31"/>
      <c r="FD26" s="31"/>
      <c r="FE26" s="31"/>
      <c r="FF26" s="31"/>
      <c r="FG26" s="31"/>
      <c r="FH26" s="31"/>
      <c r="FI26" s="31"/>
      <c r="FJ26" s="31"/>
      <c r="FK26" s="31"/>
      <c r="FL26" s="31"/>
      <c r="FM26" s="31"/>
      <c r="FN26" s="31"/>
      <c r="FO26" s="31"/>
      <c r="FP26" s="31"/>
      <c r="FQ26" s="31"/>
      <c r="FR26" s="31"/>
      <c r="FS26" s="31"/>
      <c r="FT26" s="31"/>
      <c r="FU26" s="31"/>
      <c r="FV26" s="31"/>
      <c r="FW26" s="31"/>
      <c r="FX26" s="31"/>
      <c r="FY26" s="31"/>
      <c r="FZ26" s="31"/>
      <c r="GA26" s="31"/>
      <c r="GB26" s="31"/>
      <c r="GC26" s="31"/>
      <c r="GD26" s="31"/>
      <c r="GE26" s="31"/>
      <c r="GF26" s="31"/>
      <c r="GG26" s="31"/>
      <c r="GH26" s="31"/>
      <c r="GI26" s="31"/>
      <c r="GJ26" s="31"/>
      <c r="GK26" s="31"/>
      <c r="GL26" s="31"/>
      <c r="GM26" s="31"/>
      <c r="GN26" s="31"/>
      <c r="GO26" s="31"/>
      <c r="GP26" s="31"/>
      <c r="GQ26" s="31"/>
      <c r="GR26" s="31"/>
      <c r="GS26" s="31"/>
      <c r="GT26" s="31"/>
      <c r="GU26" s="31"/>
      <c r="GV26" s="31"/>
      <c r="GW26" s="31"/>
      <c r="GX26" s="31"/>
      <c r="GY26" s="31"/>
      <c r="GZ26" s="31"/>
      <c r="HA26" s="31"/>
      <c r="HB26" s="31"/>
      <c r="HC26" s="31"/>
      <c r="HD26" s="31"/>
      <c r="HE26" s="31"/>
      <c r="HF26" s="31"/>
      <c r="HG26" s="31"/>
      <c r="HH26" s="31"/>
      <c r="HI26" s="31"/>
      <c r="HJ26" s="31"/>
      <c r="HK26" s="31"/>
      <c r="HL26" s="31"/>
      <c r="HM26" s="31"/>
      <c r="HN26" s="31"/>
      <c r="HO26" s="31"/>
      <c r="HP26" s="31"/>
      <c r="HQ26" s="31"/>
      <c r="HR26" s="31"/>
      <c r="HS26" s="31"/>
      <c r="HT26" s="31"/>
      <c r="HU26" s="31"/>
      <c r="HV26" s="31"/>
      <c r="HW26" s="31"/>
      <c r="HX26" s="31"/>
      <c r="HY26" s="31"/>
      <c r="HZ26" s="31"/>
      <c r="IA26" s="31"/>
      <c r="IB26" s="31"/>
      <c r="IC26" s="31"/>
      <c r="ID26" s="31"/>
      <c r="IE26" s="31"/>
      <c r="IF26" s="31"/>
      <c r="IG26" s="31"/>
      <c r="IH26" s="31"/>
      <c r="II26" s="31"/>
      <c r="IJ26" s="31"/>
      <c r="IK26" s="31"/>
      <c r="IL26" s="31"/>
      <c r="IM26" s="31"/>
      <c r="IN26" s="31"/>
      <c r="IO26" s="31"/>
      <c r="IP26" s="31"/>
      <c r="IQ26" s="31"/>
      <c r="IR26" s="31"/>
      <c r="IS26" s="31"/>
      <c r="IT26" s="31"/>
      <c r="IU26" s="31"/>
      <c r="IV26" s="31"/>
    </row>
  </sheetData>
  <sheetProtection password="DFDE" sheet="1" objects="1" scenarios="1"/>
  <mergeCells count="23">
    <mergeCell ref="A23:F23"/>
    <mergeCell ref="A24:A26"/>
    <mergeCell ref="B24:C24"/>
    <mergeCell ref="E24:F24"/>
    <mergeCell ref="B26:C26"/>
    <mergeCell ref="E26:F26"/>
    <mergeCell ref="A21:C21"/>
    <mergeCell ref="E21:F21"/>
    <mergeCell ref="A22:C22"/>
    <mergeCell ref="E22:F22"/>
    <mergeCell ref="A18:C18"/>
    <mergeCell ref="E18:F18"/>
    <mergeCell ref="A19:C19"/>
    <mergeCell ref="E19:F19"/>
    <mergeCell ref="A20:C20"/>
    <mergeCell ref="E20:F20"/>
    <mergeCell ref="A1:F1"/>
    <mergeCell ref="A2:F3"/>
    <mergeCell ref="A4:A5"/>
    <mergeCell ref="B4:B5"/>
    <mergeCell ref="C4:C5"/>
    <mergeCell ref="D4:D5"/>
    <mergeCell ref="E4:F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17"/>
  <sheetViews>
    <sheetView workbookViewId="0">
      <selection activeCell="A2" sqref="A2:F2"/>
    </sheetView>
  </sheetViews>
  <sheetFormatPr baseColWidth="10" defaultRowHeight="15" x14ac:dyDescent="0.25"/>
  <cols>
    <col min="1" max="1" width="12" style="111" customWidth="1"/>
    <col min="4" max="4" width="40.42578125" customWidth="1"/>
    <col min="5" max="5" width="13.28515625" style="111" customWidth="1"/>
    <col min="6" max="6" width="46" customWidth="1"/>
  </cols>
  <sheetData>
    <row r="1" spans="1:6" ht="15.75" x14ac:dyDescent="0.25">
      <c r="A1" s="779" t="s">
        <v>813</v>
      </c>
      <c r="B1" s="780"/>
      <c r="C1" s="780"/>
      <c r="D1" s="780"/>
      <c r="E1" s="780"/>
      <c r="F1" s="781"/>
    </row>
    <row r="2" spans="1:6" ht="15.75" thickBot="1" x14ac:dyDescent="0.3">
      <c r="A2" s="782" t="s">
        <v>371</v>
      </c>
      <c r="B2" s="783"/>
      <c r="C2" s="783"/>
      <c r="D2" s="783"/>
      <c r="E2" s="783"/>
      <c r="F2" s="784"/>
    </row>
    <row r="3" spans="1:6" ht="29.25" thickBot="1" x14ac:dyDescent="0.3">
      <c r="A3" s="137" t="s">
        <v>0</v>
      </c>
      <c r="B3" s="785" t="s">
        <v>250</v>
      </c>
      <c r="C3" s="786"/>
      <c r="D3" s="787"/>
      <c r="E3" s="143" t="s">
        <v>3</v>
      </c>
      <c r="F3" s="83" t="s">
        <v>652</v>
      </c>
    </row>
    <row r="4" spans="1:6" ht="18" customHeight="1" x14ac:dyDescent="0.25">
      <c r="A4" s="138">
        <v>1</v>
      </c>
      <c r="B4" s="788" t="s">
        <v>236</v>
      </c>
      <c r="C4" s="788"/>
      <c r="D4" s="788"/>
      <c r="E4" s="144">
        <f>'ProductosServicio - C'!D5</f>
        <v>255</v>
      </c>
      <c r="F4" s="96">
        <f>'ProductosServicio - C'!H5</f>
        <v>0</v>
      </c>
    </row>
    <row r="5" spans="1:6" ht="19.5" customHeight="1" x14ac:dyDescent="0.25">
      <c r="A5" s="139">
        <v>2</v>
      </c>
      <c r="B5" s="778" t="s">
        <v>54</v>
      </c>
      <c r="C5" s="778"/>
      <c r="D5" s="778"/>
      <c r="E5" s="145">
        <f>'ProductosServicio - C'!D36</f>
        <v>1182</v>
      </c>
      <c r="F5" s="97">
        <f>'ProductosServicio - C'!H36</f>
        <v>0</v>
      </c>
    </row>
    <row r="6" spans="1:6" ht="21" customHeight="1" x14ac:dyDescent="0.25">
      <c r="A6" s="139">
        <v>3</v>
      </c>
      <c r="B6" s="778" t="s">
        <v>116</v>
      </c>
      <c r="C6" s="778"/>
      <c r="D6" s="778"/>
      <c r="E6" s="145">
        <f>'ProductosServicio - C'!D74</f>
        <v>212</v>
      </c>
      <c r="F6" s="97">
        <f>'ProductosServicio - C'!H74</f>
        <v>0</v>
      </c>
    </row>
    <row r="7" spans="1:6" ht="20.25" customHeight="1" x14ac:dyDescent="0.25">
      <c r="A7" s="140">
        <v>4</v>
      </c>
      <c r="B7" s="772" t="s">
        <v>154</v>
      </c>
      <c r="C7" s="772"/>
      <c r="D7" s="772"/>
      <c r="E7" s="146" t="s">
        <v>153</v>
      </c>
      <c r="F7" s="98">
        <f>'ProductosServicio - C'!H84</f>
        <v>0</v>
      </c>
    </row>
    <row r="8" spans="1:6" ht="23.25" customHeight="1" thickBot="1" x14ac:dyDescent="0.3">
      <c r="A8" s="140">
        <v>5</v>
      </c>
      <c r="B8" s="773" t="s">
        <v>248</v>
      </c>
      <c r="C8" s="773"/>
      <c r="D8" s="773"/>
      <c r="E8" s="146" t="s">
        <v>153</v>
      </c>
      <c r="F8" s="98">
        <f>'Otros Costos'!E18</f>
        <v>0</v>
      </c>
    </row>
    <row r="9" spans="1:6" x14ac:dyDescent="0.25">
      <c r="A9" s="115"/>
      <c r="B9" s="774" t="s">
        <v>159</v>
      </c>
      <c r="C9" s="774"/>
      <c r="D9" s="774"/>
      <c r="E9" s="775"/>
      <c r="F9" s="99">
        <f>SUM(F4:F8)</f>
        <v>0</v>
      </c>
    </row>
    <row r="10" spans="1:6" x14ac:dyDescent="0.25">
      <c r="A10" s="112"/>
      <c r="B10" s="762" t="s">
        <v>160</v>
      </c>
      <c r="C10" s="762"/>
      <c r="D10" s="762"/>
      <c r="E10" s="763"/>
      <c r="F10" s="100">
        <v>0.16</v>
      </c>
    </row>
    <row r="11" spans="1:6" x14ac:dyDescent="0.25">
      <c r="A11" s="112"/>
      <c r="B11" s="776" t="s">
        <v>161</v>
      </c>
      <c r="C11" s="776"/>
      <c r="D11" s="776"/>
      <c r="E11" s="777"/>
      <c r="F11" s="100">
        <f>SUM(F9*0.16)</f>
        <v>0</v>
      </c>
    </row>
    <row r="12" spans="1:6" x14ac:dyDescent="0.25">
      <c r="A12" s="112"/>
      <c r="B12" s="762" t="s">
        <v>162</v>
      </c>
      <c r="C12" s="762"/>
      <c r="D12" s="762"/>
      <c r="E12" s="763"/>
      <c r="F12" s="100"/>
    </row>
    <row r="13" spans="1:6" ht="15.75" thickBot="1" x14ac:dyDescent="0.3">
      <c r="A13" s="141"/>
      <c r="B13" s="764" t="s">
        <v>618</v>
      </c>
      <c r="C13" s="764"/>
      <c r="D13" s="764"/>
      <c r="E13" s="765"/>
      <c r="F13" s="101">
        <f>SUM(F9+F11)</f>
        <v>0</v>
      </c>
    </row>
    <row r="14" spans="1:6" ht="15.75" thickBot="1" x14ac:dyDescent="0.3">
      <c r="A14" s="142"/>
      <c r="B14" s="84"/>
      <c r="C14" s="84"/>
      <c r="D14" s="84"/>
      <c r="E14" s="147"/>
      <c r="F14" s="102"/>
    </row>
    <row r="15" spans="1:6" ht="15.75" thickBot="1" x14ac:dyDescent="0.3">
      <c r="A15" s="766"/>
      <c r="B15" s="769" t="s">
        <v>369</v>
      </c>
      <c r="C15" s="770"/>
      <c r="D15" s="770"/>
      <c r="E15" s="771"/>
      <c r="F15" s="103">
        <f>SUM(F13*12)</f>
        <v>0</v>
      </c>
    </row>
    <row r="16" spans="1:6" ht="15.75" thickBot="1" x14ac:dyDescent="0.3">
      <c r="A16" s="767"/>
      <c r="B16" s="84"/>
      <c r="C16" s="84"/>
      <c r="D16" s="84"/>
      <c r="E16" s="147"/>
      <c r="F16" s="102"/>
    </row>
    <row r="17" spans="1:6" ht="15.75" thickBot="1" x14ac:dyDescent="0.3">
      <c r="A17" s="768"/>
      <c r="B17" s="769" t="s">
        <v>370</v>
      </c>
      <c r="C17" s="770"/>
      <c r="D17" s="770"/>
      <c r="E17" s="771"/>
      <c r="F17" s="103">
        <f>SUM(F13*31)</f>
        <v>0</v>
      </c>
    </row>
  </sheetData>
  <sheetProtection password="DFDE" sheet="1" objects="1" scenarios="1"/>
  <mergeCells count="16">
    <mergeCell ref="B6:D6"/>
    <mergeCell ref="A1:F1"/>
    <mergeCell ref="A2:F2"/>
    <mergeCell ref="B3:D3"/>
    <mergeCell ref="B4:D4"/>
    <mergeCell ref="B5:D5"/>
    <mergeCell ref="B7:D7"/>
    <mergeCell ref="B8:D8"/>
    <mergeCell ref="B9:E9"/>
    <mergeCell ref="B10:E10"/>
    <mergeCell ref="B11:E11"/>
    <mergeCell ref="B12:E12"/>
    <mergeCell ref="B13:E13"/>
    <mergeCell ref="A15:A17"/>
    <mergeCell ref="B15:E15"/>
    <mergeCell ref="B17:E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17"/>
  <sheetViews>
    <sheetView zoomScaleNormal="100" workbookViewId="0">
      <selection activeCell="F27" sqref="F27"/>
    </sheetView>
  </sheetViews>
  <sheetFormatPr baseColWidth="10" defaultRowHeight="15" x14ac:dyDescent="0.25"/>
  <cols>
    <col min="1" max="1" width="30.28515625" customWidth="1"/>
    <col min="2" max="2" width="20.140625" customWidth="1"/>
    <col min="3" max="3" width="11.42578125" style="58"/>
    <col min="4" max="4" width="33.5703125" customWidth="1"/>
  </cols>
  <sheetData>
    <row r="1" spans="1:3" x14ac:dyDescent="0.25">
      <c r="A1" s="789" t="s">
        <v>255</v>
      </c>
      <c r="B1" s="790"/>
      <c r="C1" s="791"/>
    </row>
    <row r="2" spans="1:3" x14ac:dyDescent="0.25">
      <c r="A2" s="49" t="s">
        <v>256</v>
      </c>
      <c r="B2" s="50" t="s">
        <v>257</v>
      </c>
      <c r="C2" s="61" t="s">
        <v>258</v>
      </c>
    </row>
    <row r="3" spans="1:3" x14ac:dyDescent="0.25">
      <c r="A3" s="51" t="s">
        <v>259</v>
      </c>
      <c r="B3" s="52" t="s">
        <v>260</v>
      </c>
      <c r="C3" s="370">
        <v>12</v>
      </c>
    </row>
    <row r="4" spans="1:3" x14ac:dyDescent="0.25">
      <c r="A4" s="51" t="s">
        <v>259</v>
      </c>
      <c r="B4" s="52" t="s">
        <v>261</v>
      </c>
      <c r="C4" s="370">
        <v>7</v>
      </c>
    </row>
    <row r="5" spans="1:3" x14ac:dyDescent="0.25">
      <c r="A5" s="51" t="s">
        <v>259</v>
      </c>
      <c r="B5" s="52" t="s">
        <v>262</v>
      </c>
      <c r="C5" s="370">
        <v>5</v>
      </c>
    </row>
    <row r="6" spans="1:3" x14ac:dyDescent="0.25">
      <c r="A6" s="51" t="s">
        <v>259</v>
      </c>
      <c r="B6" s="52" t="s">
        <v>263</v>
      </c>
      <c r="C6" s="370">
        <v>5</v>
      </c>
    </row>
    <row r="7" spans="1:3" x14ac:dyDescent="0.25">
      <c r="A7" s="51" t="s">
        <v>259</v>
      </c>
      <c r="B7" s="53" t="s">
        <v>267</v>
      </c>
      <c r="C7" s="370">
        <v>1</v>
      </c>
    </row>
    <row r="8" spans="1:3" x14ac:dyDescent="0.25">
      <c r="A8" s="51" t="s">
        <v>264</v>
      </c>
      <c r="B8" s="53" t="s">
        <v>260</v>
      </c>
      <c r="C8" s="370">
        <v>4</v>
      </c>
    </row>
    <row r="9" spans="1:3" x14ac:dyDescent="0.25">
      <c r="A9" s="51" t="s">
        <v>264</v>
      </c>
      <c r="B9" s="53" t="s">
        <v>261</v>
      </c>
      <c r="C9" s="370">
        <v>7</v>
      </c>
    </row>
    <row r="10" spans="1:3" x14ac:dyDescent="0.25">
      <c r="A10" s="51" t="s">
        <v>264</v>
      </c>
      <c r="B10" s="53" t="s">
        <v>265</v>
      </c>
      <c r="C10" s="370">
        <v>1</v>
      </c>
    </row>
    <row r="11" spans="1:3" x14ac:dyDescent="0.25">
      <c r="A11" s="51" t="s">
        <v>264</v>
      </c>
      <c r="B11" s="53" t="s">
        <v>266</v>
      </c>
      <c r="C11" s="370">
        <v>2</v>
      </c>
    </row>
    <row r="12" spans="1:3" x14ac:dyDescent="0.25">
      <c r="A12" s="51" t="s">
        <v>264</v>
      </c>
      <c r="B12" s="53" t="s">
        <v>267</v>
      </c>
      <c r="C12" s="370">
        <v>1</v>
      </c>
    </row>
    <row r="13" spans="1:3" x14ac:dyDescent="0.25">
      <c r="A13" s="51" t="s">
        <v>268</v>
      </c>
      <c r="B13" s="53" t="s">
        <v>260</v>
      </c>
      <c r="C13" s="370">
        <v>1</v>
      </c>
    </row>
    <row r="14" spans="1:3" x14ac:dyDescent="0.25">
      <c r="A14" s="51" t="s">
        <v>268</v>
      </c>
      <c r="B14" s="53" t="s">
        <v>261</v>
      </c>
      <c r="C14" s="370">
        <v>6</v>
      </c>
    </row>
    <row r="15" spans="1:3" x14ac:dyDescent="0.25">
      <c r="A15" s="51" t="s">
        <v>268</v>
      </c>
      <c r="B15" s="53" t="s">
        <v>262</v>
      </c>
      <c r="C15" s="370">
        <v>5</v>
      </c>
    </row>
    <row r="16" spans="1:3" x14ac:dyDescent="0.25">
      <c r="A16" s="51" t="s">
        <v>268</v>
      </c>
      <c r="B16" s="53" t="s">
        <v>269</v>
      </c>
      <c r="C16" s="370">
        <v>2</v>
      </c>
    </row>
    <row r="17" spans="1:3" x14ac:dyDescent="0.25">
      <c r="A17" s="51" t="s">
        <v>268</v>
      </c>
      <c r="B17" s="53" t="s">
        <v>270</v>
      </c>
      <c r="C17" s="370">
        <v>2</v>
      </c>
    </row>
    <row r="18" spans="1:3" x14ac:dyDescent="0.25">
      <c r="A18" s="51" t="s">
        <v>271</v>
      </c>
      <c r="B18" s="53" t="s">
        <v>261</v>
      </c>
      <c r="C18" s="370">
        <v>6</v>
      </c>
    </row>
    <row r="19" spans="1:3" x14ac:dyDescent="0.25">
      <c r="A19" s="51" t="s">
        <v>271</v>
      </c>
      <c r="B19" s="53" t="s">
        <v>272</v>
      </c>
      <c r="C19" s="370">
        <v>1</v>
      </c>
    </row>
    <row r="20" spans="1:3" x14ac:dyDescent="0.25">
      <c r="A20" s="51" t="s">
        <v>271</v>
      </c>
      <c r="B20" s="53" t="s">
        <v>273</v>
      </c>
      <c r="C20" s="370">
        <v>1</v>
      </c>
    </row>
    <row r="21" spans="1:3" x14ac:dyDescent="0.25">
      <c r="A21" s="51" t="s">
        <v>274</v>
      </c>
      <c r="B21" s="53" t="s">
        <v>275</v>
      </c>
      <c r="C21" s="370">
        <v>4</v>
      </c>
    </row>
    <row r="22" spans="1:3" x14ac:dyDescent="0.25">
      <c r="A22" s="51" t="s">
        <v>276</v>
      </c>
      <c r="B22" s="53" t="s">
        <v>261</v>
      </c>
      <c r="C22" s="370">
        <v>1</v>
      </c>
    </row>
    <row r="23" spans="1:3" x14ac:dyDescent="0.25">
      <c r="A23" s="51" t="s">
        <v>276</v>
      </c>
      <c r="B23" s="53" t="s">
        <v>277</v>
      </c>
      <c r="C23" s="370">
        <v>2</v>
      </c>
    </row>
    <row r="24" spans="1:3" x14ac:dyDescent="0.25">
      <c r="A24" s="51" t="s">
        <v>278</v>
      </c>
      <c r="B24" s="53" t="s">
        <v>277</v>
      </c>
      <c r="C24" s="370">
        <v>6</v>
      </c>
    </row>
    <row r="25" spans="1:3" ht="15.75" thickBot="1" x14ac:dyDescent="0.3">
      <c r="A25" s="54" t="s">
        <v>279</v>
      </c>
      <c r="B25" s="55" t="s">
        <v>634</v>
      </c>
      <c r="C25" s="371">
        <v>5</v>
      </c>
    </row>
    <row r="28" spans="1:3" ht="19.5" thickBot="1" x14ac:dyDescent="0.3">
      <c r="A28" s="433" t="s">
        <v>660</v>
      </c>
      <c r="C28"/>
    </row>
    <row r="29" spans="1:3" ht="15.75" thickBot="1" x14ac:dyDescent="0.3">
      <c r="A29" s="417" t="s">
        <v>661</v>
      </c>
      <c r="B29" s="418" t="s">
        <v>662</v>
      </c>
      <c r="C29"/>
    </row>
    <row r="30" spans="1:3" ht="15.75" thickBot="1" x14ac:dyDescent="0.3">
      <c r="A30" s="420" t="s">
        <v>663</v>
      </c>
      <c r="B30" s="422" t="s">
        <v>664</v>
      </c>
      <c r="C30"/>
    </row>
    <row r="31" spans="1:3" ht="15.75" thickBot="1" x14ac:dyDescent="0.3">
      <c r="A31" s="420" t="s">
        <v>663</v>
      </c>
      <c r="B31" s="422" t="s">
        <v>665</v>
      </c>
      <c r="C31"/>
    </row>
    <row r="32" spans="1:3" ht="15.75" thickBot="1" x14ac:dyDescent="0.3">
      <c r="A32" s="420" t="s">
        <v>666</v>
      </c>
      <c r="B32" s="422" t="s">
        <v>667</v>
      </c>
      <c r="C32"/>
    </row>
    <row r="33" spans="1:3" ht="15.75" thickBot="1" x14ac:dyDescent="0.3">
      <c r="A33" s="420" t="s">
        <v>668</v>
      </c>
      <c r="B33" s="422" t="s">
        <v>669</v>
      </c>
      <c r="C33"/>
    </row>
    <row r="34" spans="1:3" ht="15.75" thickBot="1" x14ac:dyDescent="0.3">
      <c r="A34" s="420" t="s">
        <v>670</v>
      </c>
      <c r="B34" s="422" t="s">
        <v>671</v>
      </c>
      <c r="C34"/>
    </row>
    <row r="35" spans="1:3" ht="15.75" thickBot="1" x14ac:dyDescent="0.3">
      <c r="A35" s="420" t="s">
        <v>672</v>
      </c>
      <c r="B35" s="422" t="s">
        <v>673</v>
      </c>
      <c r="C35"/>
    </row>
    <row r="36" spans="1:3" ht="15.75" thickBot="1" x14ac:dyDescent="0.3">
      <c r="A36" s="423" t="s">
        <v>674</v>
      </c>
      <c r="B36" s="424" t="s">
        <v>675</v>
      </c>
      <c r="C36"/>
    </row>
    <row r="37" spans="1:3" ht="15.75" thickBot="1" x14ac:dyDescent="0.3">
      <c r="A37" s="423" t="s">
        <v>676</v>
      </c>
      <c r="B37" s="424" t="s">
        <v>677</v>
      </c>
      <c r="C37"/>
    </row>
    <row r="38" spans="1:3" ht="15.75" thickBot="1" x14ac:dyDescent="0.3">
      <c r="A38" s="420" t="s">
        <v>260</v>
      </c>
      <c r="B38" s="424" t="s">
        <v>678</v>
      </c>
      <c r="C38"/>
    </row>
    <row r="39" spans="1:3" ht="15.75" thickBot="1" x14ac:dyDescent="0.3">
      <c r="A39" s="423" t="s">
        <v>679</v>
      </c>
      <c r="B39" s="424" t="s">
        <v>680</v>
      </c>
      <c r="C39"/>
    </row>
    <row r="40" spans="1:3" ht="15.75" thickBot="1" x14ac:dyDescent="0.3">
      <c r="A40" s="423" t="s">
        <v>681</v>
      </c>
      <c r="B40" s="424" t="s">
        <v>682</v>
      </c>
      <c r="C40"/>
    </row>
    <row r="41" spans="1:3" ht="15.75" thickBot="1" x14ac:dyDescent="0.3">
      <c r="A41" s="423" t="s">
        <v>683</v>
      </c>
      <c r="B41" s="424" t="s">
        <v>684</v>
      </c>
      <c r="C41"/>
    </row>
    <row r="42" spans="1:3" ht="15.75" thickBot="1" x14ac:dyDescent="0.3">
      <c r="A42" s="423" t="s">
        <v>674</v>
      </c>
      <c r="B42" s="424" t="s">
        <v>685</v>
      </c>
      <c r="C42"/>
    </row>
    <row r="43" spans="1:3" ht="15.75" thickBot="1" x14ac:dyDescent="0.3">
      <c r="A43" s="420" t="s">
        <v>260</v>
      </c>
      <c r="B43" s="424" t="s">
        <v>686</v>
      </c>
      <c r="C43"/>
    </row>
    <row r="44" spans="1:3" ht="15.75" thickBot="1" x14ac:dyDescent="0.3">
      <c r="A44" s="423" t="s">
        <v>687</v>
      </c>
      <c r="B44" s="424" t="s">
        <v>688</v>
      </c>
      <c r="C44"/>
    </row>
    <row r="45" spans="1:3" ht="15.75" thickBot="1" x14ac:dyDescent="0.3">
      <c r="A45" s="423" t="s">
        <v>261</v>
      </c>
      <c r="B45" s="424" t="s">
        <v>689</v>
      </c>
      <c r="C45"/>
    </row>
    <row r="46" spans="1:3" ht="15.75" thickBot="1" x14ac:dyDescent="0.3">
      <c r="A46" s="423" t="s">
        <v>260</v>
      </c>
      <c r="B46" s="424" t="s">
        <v>690</v>
      </c>
      <c r="C46"/>
    </row>
    <row r="47" spans="1:3" ht="15.75" thickBot="1" x14ac:dyDescent="0.3">
      <c r="A47" s="423" t="s">
        <v>261</v>
      </c>
      <c r="B47" s="424" t="s">
        <v>691</v>
      </c>
      <c r="C47"/>
    </row>
    <row r="48" spans="1:3" ht="15.75" thickBot="1" x14ac:dyDescent="0.3">
      <c r="A48" s="423" t="s">
        <v>260</v>
      </c>
      <c r="B48" s="424" t="s">
        <v>692</v>
      </c>
      <c r="C48"/>
    </row>
    <row r="49" spans="1:3" ht="15.75" thickBot="1" x14ac:dyDescent="0.3">
      <c r="A49" s="423" t="s">
        <v>260</v>
      </c>
      <c r="B49" s="424" t="s">
        <v>693</v>
      </c>
      <c r="C49"/>
    </row>
    <row r="50" spans="1:3" ht="15.75" thickBot="1" x14ac:dyDescent="0.3">
      <c r="A50" s="423" t="s">
        <v>260</v>
      </c>
      <c r="B50" s="424" t="s">
        <v>694</v>
      </c>
      <c r="C50"/>
    </row>
    <row r="51" spans="1:3" ht="15.75" thickBot="1" x14ac:dyDescent="0.3">
      <c r="A51" s="423" t="s">
        <v>695</v>
      </c>
      <c r="B51" s="424" t="s">
        <v>696</v>
      </c>
      <c r="C51"/>
    </row>
    <row r="52" spans="1:3" ht="15.75" thickBot="1" x14ac:dyDescent="0.3">
      <c r="A52" s="423" t="s">
        <v>687</v>
      </c>
      <c r="B52" s="424" t="s">
        <v>697</v>
      </c>
      <c r="C52"/>
    </row>
    <row r="53" spans="1:3" ht="15.75" thickBot="1" x14ac:dyDescent="0.3">
      <c r="A53" s="423" t="s">
        <v>698</v>
      </c>
      <c r="B53" s="424" t="s">
        <v>699</v>
      </c>
      <c r="C53"/>
    </row>
    <row r="54" spans="1:3" ht="15.75" thickBot="1" x14ac:dyDescent="0.3">
      <c r="A54" s="423" t="s">
        <v>679</v>
      </c>
      <c r="B54" s="424" t="s">
        <v>700</v>
      </c>
      <c r="C54"/>
    </row>
    <row r="55" spans="1:3" ht="15.75" thickBot="1" x14ac:dyDescent="0.3">
      <c r="A55" s="423" t="s">
        <v>679</v>
      </c>
      <c r="B55" s="424" t="s">
        <v>701</v>
      </c>
      <c r="C55"/>
    </row>
    <row r="56" spans="1:3" ht="15.75" thickBot="1" x14ac:dyDescent="0.3">
      <c r="A56" s="420" t="s">
        <v>702</v>
      </c>
      <c r="B56" s="424" t="s">
        <v>703</v>
      </c>
      <c r="C56"/>
    </row>
    <row r="57" spans="1:3" ht="15.75" thickBot="1" x14ac:dyDescent="0.3">
      <c r="A57" s="423" t="s">
        <v>704</v>
      </c>
      <c r="B57" s="424" t="s">
        <v>705</v>
      </c>
      <c r="C57"/>
    </row>
    <row r="58" spans="1:3" x14ac:dyDescent="0.25">
      <c r="A58" s="416"/>
      <c r="C58"/>
    </row>
    <row r="59" spans="1:3" ht="21.75" thickBot="1" x14ac:dyDescent="0.3">
      <c r="A59" s="434" t="s">
        <v>706</v>
      </c>
      <c r="C59"/>
    </row>
    <row r="60" spans="1:3" ht="15.75" thickBot="1" x14ac:dyDescent="0.3">
      <c r="A60" s="417" t="s">
        <v>265</v>
      </c>
      <c r="B60" s="418" t="s">
        <v>153</v>
      </c>
      <c r="C60" s="418" t="s">
        <v>707</v>
      </c>
    </row>
    <row r="61" spans="1:3" ht="15.75" thickBot="1" x14ac:dyDescent="0.3">
      <c r="A61" s="423" t="s">
        <v>708</v>
      </c>
      <c r="B61" s="424" t="s">
        <v>709</v>
      </c>
      <c r="C61" s="424" t="s">
        <v>710</v>
      </c>
    </row>
    <row r="62" spans="1:3" ht="15.75" thickBot="1" x14ac:dyDescent="0.3">
      <c r="A62" s="425" t="s">
        <v>266</v>
      </c>
      <c r="B62" s="422" t="s">
        <v>711</v>
      </c>
      <c r="C62" s="380" t="s">
        <v>712</v>
      </c>
    </row>
    <row r="63" spans="1:3" ht="15.75" thickBot="1" x14ac:dyDescent="0.3">
      <c r="A63" s="425" t="s">
        <v>266</v>
      </c>
      <c r="B63" s="380" t="s">
        <v>711</v>
      </c>
      <c r="C63" s="380" t="s">
        <v>713</v>
      </c>
    </row>
    <row r="64" spans="1:3" ht="15.75" thickBot="1" x14ac:dyDescent="0.3">
      <c r="A64" s="423" t="s">
        <v>714</v>
      </c>
      <c r="B64" s="424" t="s">
        <v>714</v>
      </c>
      <c r="C64" s="421"/>
    </row>
    <row r="65" spans="1:3" ht="15.75" thickBot="1" x14ac:dyDescent="0.3">
      <c r="A65" s="425" t="s">
        <v>260</v>
      </c>
      <c r="B65" s="380" t="s">
        <v>715</v>
      </c>
      <c r="C65" s="380" t="s">
        <v>716</v>
      </c>
    </row>
    <row r="66" spans="1:3" ht="15.75" thickBot="1" x14ac:dyDescent="0.3">
      <c r="A66" s="425" t="s">
        <v>717</v>
      </c>
      <c r="B66" s="422" t="s">
        <v>718</v>
      </c>
      <c r="C66" s="380" t="s">
        <v>719</v>
      </c>
    </row>
    <row r="67" spans="1:3" ht="15.75" thickBot="1" x14ac:dyDescent="0.3">
      <c r="A67" s="425" t="s">
        <v>717</v>
      </c>
      <c r="B67" s="422" t="s">
        <v>720</v>
      </c>
      <c r="C67" s="380" t="s">
        <v>721</v>
      </c>
    </row>
    <row r="68" spans="1:3" ht="15.75" thickBot="1" x14ac:dyDescent="0.3">
      <c r="A68" s="425" t="s">
        <v>722</v>
      </c>
      <c r="B68" s="422" t="s">
        <v>723</v>
      </c>
      <c r="C68" s="380" t="s">
        <v>724</v>
      </c>
    </row>
    <row r="69" spans="1:3" ht="15.75" thickBot="1" x14ac:dyDescent="0.3">
      <c r="A69" s="425" t="s">
        <v>722</v>
      </c>
      <c r="B69" s="422" t="s">
        <v>723</v>
      </c>
      <c r="C69" s="380" t="s">
        <v>725</v>
      </c>
    </row>
    <row r="70" spans="1:3" ht="15.75" thickBot="1" x14ac:dyDescent="0.3">
      <c r="A70" s="425" t="s">
        <v>722</v>
      </c>
      <c r="B70" s="422" t="s">
        <v>723</v>
      </c>
      <c r="C70" s="380" t="s">
        <v>726</v>
      </c>
    </row>
    <row r="71" spans="1:3" ht="15.75" thickBot="1" x14ac:dyDescent="0.3">
      <c r="A71" s="425" t="s">
        <v>722</v>
      </c>
      <c r="B71" s="422" t="s">
        <v>723</v>
      </c>
      <c r="C71" s="380"/>
    </row>
    <row r="72" spans="1:3" ht="15.75" thickBot="1" x14ac:dyDescent="0.3">
      <c r="A72" s="425" t="s">
        <v>722</v>
      </c>
      <c r="B72" s="422" t="s">
        <v>723</v>
      </c>
      <c r="C72" s="380" t="s">
        <v>727</v>
      </c>
    </row>
    <row r="73" spans="1:3" ht="15.75" thickBot="1" x14ac:dyDescent="0.3">
      <c r="A73" s="425" t="s">
        <v>722</v>
      </c>
      <c r="B73" s="422" t="s">
        <v>723</v>
      </c>
      <c r="C73" s="380" t="s">
        <v>728</v>
      </c>
    </row>
    <row r="74" spans="1:3" ht="15.75" thickBot="1" x14ac:dyDescent="0.3">
      <c r="A74" s="425" t="s">
        <v>722</v>
      </c>
      <c r="B74" s="422" t="s">
        <v>723</v>
      </c>
      <c r="C74" s="380" t="s">
        <v>729</v>
      </c>
    </row>
    <row r="75" spans="1:3" x14ac:dyDescent="0.25">
      <c r="A75" s="416"/>
      <c r="C75"/>
    </row>
    <row r="76" spans="1:3" x14ac:dyDescent="0.25">
      <c r="A76" s="416"/>
      <c r="C76"/>
    </row>
    <row r="77" spans="1:3" x14ac:dyDescent="0.25">
      <c r="A77" s="416"/>
      <c r="C77"/>
    </row>
    <row r="78" spans="1:3" x14ac:dyDescent="0.25">
      <c r="A78" s="416"/>
      <c r="C78"/>
    </row>
    <row r="79" spans="1:3" ht="21" x14ac:dyDescent="0.25">
      <c r="A79" s="434" t="s">
        <v>730</v>
      </c>
      <c r="C79"/>
    </row>
    <row r="80" spans="1:3" ht="15.75" thickBot="1" x14ac:dyDescent="0.3">
      <c r="A80" s="416"/>
      <c r="C80"/>
    </row>
    <row r="81" spans="1:4" ht="30.75" thickBot="1" x14ac:dyDescent="0.3">
      <c r="A81" s="426" t="s">
        <v>731</v>
      </c>
      <c r="B81" s="427" t="s">
        <v>732</v>
      </c>
      <c r="C81" s="427" t="s">
        <v>733</v>
      </c>
      <c r="D81" s="427" t="s">
        <v>734</v>
      </c>
    </row>
    <row r="82" spans="1:4" ht="15.75" thickBot="1" x14ac:dyDescent="0.3">
      <c r="A82" s="419" t="s">
        <v>735</v>
      </c>
      <c r="B82" s="421" t="s">
        <v>736</v>
      </c>
      <c r="C82" s="428" t="s">
        <v>737</v>
      </c>
      <c r="D82" s="421" t="s">
        <v>738</v>
      </c>
    </row>
    <row r="83" spans="1:4" ht="15.75" thickBot="1" x14ac:dyDescent="0.3">
      <c r="A83" s="419" t="s">
        <v>739</v>
      </c>
      <c r="B83" s="421" t="s">
        <v>736</v>
      </c>
      <c r="C83" s="428" t="s">
        <v>737</v>
      </c>
      <c r="D83" s="421" t="s">
        <v>740</v>
      </c>
    </row>
    <row r="84" spans="1:4" ht="15.75" thickBot="1" x14ac:dyDescent="0.3">
      <c r="A84" s="429" t="s">
        <v>741</v>
      </c>
      <c r="B84" s="421" t="s">
        <v>742</v>
      </c>
      <c r="C84" s="428" t="s">
        <v>737</v>
      </c>
      <c r="D84" s="421" t="s">
        <v>743</v>
      </c>
    </row>
    <row r="85" spans="1:4" ht="15.75" thickBot="1" x14ac:dyDescent="0.3">
      <c r="A85" s="419" t="s">
        <v>744</v>
      </c>
      <c r="B85" s="421" t="s">
        <v>742</v>
      </c>
      <c r="C85" s="428" t="s">
        <v>737</v>
      </c>
      <c r="D85" s="421" t="s">
        <v>745</v>
      </c>
    </row>
    <row r="86" spans="1:4" ht="15.75" thickBot="1" x14ac:dyDescent="0.3">
      <c r="A86" s="419" t="s">
        <v>746</v>
      </c>
      <c r="B86" s="421" t="s">
        <v>747</v>
      </c>
      <c r="C86" s="428" t="s">
        <v>748</v>
      </c>
      <c r="D86" s="421" t="s">
        <v>749</v>
      </c>
    </row>
    <row r="87" spans="1:4" ht="15.75" thickBot="1" x14ac:dyDescent="0.3">
      <c r="A87" s="419" t="s">
        <v>750</v>
      </c>
      <c r="B87" s="421" t="s">
        <v>747</v>
      </c>
      <c r="C87" s="428" t="s">
        <v>751</v>
      </c>
      <c r="D87" s="421" t="s">
        <v>752</v>
      </c>
    </row>
    <row r="88" spans="1:4" ht="15.75" thickBot="1" x14ac:dyDescent="0.3">
      <c r="A88" s="419" t="s">
        <v>753</v>
      </c>
      <c r="B88" s="421" t="s">
        <v>736</v>
      </c>
      <c r="C88" s="428" t="s">
        <v>754</v>
      </c>
      <c r="D88" s="421" t="s">
        <v>755</v>
      </c>
    </row>
    <row r="89" spans="1:4" ht="15.75" thickBot="1" x14ac:dyDescent="0.3">
      <c r="A89" s="419" t="s">
        <v>756</v>
      </c>
      <c r="B89" s="421" t="s">
        <v>747</v>
      </c>
      <c r="C89" s="428" t="s">
        <v>754</v>
      </c>
      <c r="D89" s="421" t="s">
        <v>757</v>
      </c>
    </row>
    <row r="90" spans="1:4" ht="15.75" thickBot="1" x14ac:dyDescent="0.3">
      <c r="A90" s="419" t="s">
        <v>756</v>
      </c>
      <c r="B90" s="421" t="s">
        <v>747</v>
      </c>
      <c r="C90" s="428" t="s">
        <v>758</v>
      </c>
      <c r="D90" s="421" t="s">
        <v>757</v>
      </c>
    </row>
    <row r="91" spans="1:4" ht="15.75" thickBot="1" x14ac:dyDescent="0.3">
      <c r="A91" s="419" t="s">
        <v>759</v>
      </c>
      <c r="B91" s="421" t="s">
        <v>760</v>
      </c>
      <c r="C91" s="428" t="s">
        <v>761</v>
      </c>
      <c r="D91" s="421" t="s">
        <v>762</v>
      </c>
    </row>
    <row r="92" spans="1:4" ht="15.75" thickBot="1" x14ac:dyDescent="0.3">
      <c r="A92" s="419" t="s">
        <v>759</v>
      </c>
      <c r="B92" s="421" t="s">
        <v>760</v>
      </c>
      <c r="C92" s="428" t="s">
        <v>761</v>
      </c>
      <c r="D92" s="421" t="s">
        <v>762</v>
      </c>
    </row>
    <row r="93" spans="1:4" ht="15.75" thickBot="1" x14ac:dyDescent="0.3">
      <c r="A93" s="419" t="s">
        <v>270</v>
      </c>
      <c r="B93" s="421" t="s">
        <v>763</v>
      </c>
      <c r="C93" s="428" t="s">
        <v>751</v>
      </c>
      <c r="D93" s="421" t="s">
        <v>764</v>
      </c>
    </row>
    <row r="94" spans="1:4" ht="15.75" thickBot="1" x14ac:dyDescent="0.3">
      <c r="A94" s="419" t="s">
        <v>270</v>
      </c>
      <c r="B94" s="421" t="s">
        <v>763</v>
      </c>
      <c r="C94" s="428" t="s">
        <v>751</v>
      </c>
      <c r="D94" s="421" t="s">
        <v>764</v>
      </c>
    </row>
    <row r="95" spans="1:4" ht="15.75" thickBot="1" x14ac:dyDescent="0.3">
      <c r="A95" s="419" t="s">
        <v>270</v>
      </c>
      <c r="B95" s="421" t="s">
        <v>763</v>
      </c>
      <c r="C95" s="428" t="s">
        <v>751</v>
      </c>
      <c r="D95" s="421" t="s">
        <v>764</v>
      </c>
    </row>
    <row r="96" spans="1:4" ht="15.75" thickBot="1" x14ac:dyDescent="0.3">
      <c r="A96" s="419" t="s">
        <v>765</v>
      </c>
      <c r="B96" s="421" t="s">
        <v>766</v>
      </c>
      <c r="C96" s="428" t="s">
        <v>767</v>
      </c>
      <c r="D96" s="421" t="s">
        <v>768</v>
      </c>
    </row>
    <row r="97" spans="1:4" ht="15.75" thickBot="1" x14ac:dyDescent="0.3">
      <c r="A97" s="419" t="s">
        <v>769</v>
      </c>
      <c r="B97" s="421" t="s">
        <v>770</v>
      </c>
      <c r="C97" s="428" t="s">
        <v>751</v>
      </c>
      <c r="D97" s="421" t="s">
        <v>771</v>
      </c>
    </row>
    <row r="98" spans="1:4" x14ac:dyDescent="0.25">
      <c r="A98" s="416"/>
      <c r="C98"/>
    </row>
    <row r="99" spans="1:4" x14ac:dyDescent="0.25">
      <c r="A99" s="430"/>
      <c r="C99"/>
    </row>
    <row r="100" spans="1:4" x14ac:dyDescent="0.25">
      <c r="A100" s="430"/>
      <c r="C100"/>
    </row>
    <row r="101" spans="1:4" ht="21.75" thickBot="1" x14ac:dyDescent="0.3">
      <c r="A101" s="432" t="s">
        <v>772</v>
      </c>
      <c r="C101"/>
    </row>
    <row r="102" spans="1:4" ht="15.75" thickBot="1" x14ac:dyDescent="0.3">
      <c r="A102" s="417" t="s">
        <v>773</v>
      </c>
      <c r="B102" s="418" t="s">
        <v>774</v>
      </c>
      <c r="C102"/>
    </row>
    <row r="103" spans="1:4" ht="15.75" thickBot="1" x14ac:dyDescent="0.3">
      <c r="A103" s="420" t="s">
        <v>773</v>
      </c>
      <c r="B103" s="422" t="s">
        <v>775</v>
      </c>
      <c r="C103"/>
    </row>
    <row r="104" spans="1:4" ht="15.75" thickBot="1" x14ac:dyDescent="0.3">
      <c r="A104" s="420" t="s">
        <v>773</v>
      </c>
      <c r="B104" s="422" t="s">
        <v>776</v>
      </c>
      <c r="C104"/>
    </row>
    <row r="105" spans="1:4" ht="15.75" thickBot="1" x14ac:dyDescent="0.3">
      <c r="A105" s="420" t="s">
        <v>777</v>
      </c>
      <c r="B105" s="422" t="s">
        <v>778</v>
      </c>
      <c r="C105"/>
    </row>
    <row r="106" spans="1:4" ht="15.75" thickBot="1" x14ac:dyDescent="0.3">
      <c r="A106" s="420" t="s">
        <v>779</v>
      </c>
      <c r="B106" s="422" t="s">
        <v>780</v>
      </c>
      <c r="C106"/>
    </row>
    <row r="107" spans="1:4" ht="15.75" thickBot="1" x14ac:dyDescent="0.3">
      <c r="A107" s="420" t="s">
        <v>781</v>
      </c>
      <c r="B107" s="422" t="s">
        <v>782</v>
      </c>
      <c r="C107"/>
    </row>
    <row r="108" spans="1:4" ht="15.75" thickBot="1" x14ac:dyDescent="0.3">
      <c r="A108" s="420" t="s">
        <v>783</v>
      </c>
      <c r="B108" s="422" t="s">
        <v>784</v>
      </c>
      <c r="C108"/>
    </row>
    <row r="109" spans="1:4" ht="15.75" thickBot="1" x14ac:dyDescent="0.3">
      <c r="A109" s="420" t="s">
        <v>785</v>
      </c>
      <c r="B109" s="422" t="s">
        <v>786</v>
      </c>
      <c r="C109"/>
    </row>
    <row r="110" spans="1:4" ht="15.75" thickBot="1" x14ac:dyDescent="0.3">
      <c r="A110" s="420" t="s">
        <v>787</v>
      </c>
      <c r="B110" s="422" t="s">
        <v>788</v>
      </c>
      <c r="C110"/>
    </row>
    <row r="111" spans="1:4" ht="15.75" thickBot="1" x14ac:dyDescent="0.3">
      <c r="A111" s="420" t="s">
        <v>789</v>
      </c>
      <c r="B111" s="422" t="s">
        <v>790</v>
      </c>
      <c r="C111"/>
    </row>
    <row r="112" spans="1:4" ht="15.75" thickBot="1" x14ac:dyDescent="0.3">
      <c r="A112" s="420" t="s">
        <v>791</v>
      </c>
      <c r="B112" s="422" t="s">
        <v>792</v>
      </c>
      <c r="C112"/>
    </row>
    <row r="113" spans="1:3" ht="15.75" thickBot="1" x14ac:dyDescent="0.3">
      <c r="A113" s="420" t="s">
        <v>787</v>
      </c>
      <c r="B113" s="422" t="s">
        <v>793</v>
      </c>
      <c r="C113"/>
    </row>
    <row r="114" spans="1:3" ht="15.75" thickBot="1" x14ac:dyDescent="0.3">
      <c r="A114" s="431" t="s">
        <v>794</v>
      </c>
      <c r="B114" s="422" t="s">
        <v>795</v>
      </c>
      <c r="C114"/>
    </row>
    <row r="115" spans="1:3" ht="15.75" thickBot="1" x14ac:dyDescent="0.3">
      <c r="A115" s="420" t="s">
        <v>796</v>
      </c>
      <c r="B115" s="422" t="s">
        <v>797</v>
      </c>
      <c r="C115"/>
    </row>
    <row r="116" spans="1:3" ht="15.75" thickBot="1" x14ac:dyDescent="0.3">
      <c r="A116" s="420" t="s">
        <v>798</v>
      </c>
      <c r="B116" s="422" t="s">
        <v>799</v>
      </c>
      <c r="C116"/>
    </row>
    <row r="117" spans="1:3" ht="15.75" thickBot="1" x14ac:dyDescent="0.3">
      <c r="A117" s="420" t="s">
        <v>800</v>
      </c>
      <c r="B117" s="422" t="s">
        <v>801</v>
      </c>
      <c r="C117"/>
    </row>
  </sheetData>
  <sheetProtection password="DFDE" sheet="1" objects="1" scenarios="1"/>
  <mergeCells count="1">
    <mergeCell ref="A1:C1"/>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96"/>
  <sheetViews>
    <sheetView topLeftCell="A58" workbookViewId="0">
      <selection activeCell="K74" sqref="K74"/>
    </sheetView>
  </sheetViews>
  <sheetFormatPr baseColWidth="10" defaultRowHeight="15" x14ac:dyDescent="0.25"/>
  <cols>
    <col min="1" max="1" width="11.42578125" style="266"/>
    <col min="2" max="2" width="20.85546875" customWidth="1"/>
    <col min="3" max="3" width="37.5703125" customWidth="1"/>
    <col min="4" max="4" width="11.42578125" style="111"/>
    <col min="5" max="5" width="11.42578125" style="58" customWidth="1"/>
    <col min="6" max="6" width="11.42578125" style="94"/>
    <col min="7" max="7" width="11.42578125" style="279"/>
    <col min="8" max="8" width="11.42578125" style="148"/>
  </cols>
  <sheetData>
    <row r="1" spans="1:8" ht="45" customHeight="1" x14ac:dyDescent="0.25">
      <c r="A1" s="658" t="s">
        <v>0</v>
      </c>
      <c r="B1" s="661" t="s">
        <v>147</v>
      </c>
      <c r="C1" s="664" t="s">
        <v>148</v>
      </c>
      <c r="D1" s="795" t="s">
        <v>3</v>
      </c>
      <c r="E1" s="641" t="s">
        <v>813</v>
      </c>
      <c r="F1" s="642"/>
      <c r="G1" s="643"/>
      <c r="H1" s="394"/>
    </row>
    <row r="2" spans="1:8" ht="15" customHeight="1" x14ac:dyDescent="0.25">
      <c r="A2" s="659"/>
      <c r="B2" s="662"/>
      <c r="C2" s="665"/>
      <c r="D2" s="796"/>
      <c r="E2" s="644"/>
      <c r="F2" s="645"/>
      <c r="G2" s="646"/>
      <c r="H2" s="395"/>
    </row>
    <row r="3" spans="1:8" x14ac:dyDescent="0.25">
      <c r="A3" s="659"/>
      <c r="B3" s="663"/>
      <c r="C3" s="665"/>
      <c r="D3" s="796"/>
      <c r="E3" s="644"/>
      <c r="F3" s="645"/>
      <c r="G3" s="646"/>
      <c r="H3" s="395"/>
    </row>
    <row r="4" spans="1:8" ht="15.75" customHeight="1" thickBot="1" x14ac:dyDescent="0.3">
      <c r="A4" s="660"/>
      <c r="B4" s="21" t="s">
        <v>150</v>
      </c>
      <c r="C4" s="666"/>
      <c r="D4" s="797"/>
      <c r="E4" s="647"/>
      <c r="F4" s="648"/>
      <c r="G4" s="649"/>
      <c r="H4" s="395"/>
    </row>
    <row r="5" spans="1:8" ht="15.75" customHeight="1" thickBot="1" x14ac:dyDescent="0.3">
      <c r="A5" s="250">
        <v>1</v>
      </c>
      <c r="B5" s="527" t="s">
        <v>236</v>
      </c>
      <c r="C5" s="527"/>
      <c r="D5" s="237">
        <f>+D6+D27+D29+D34</f>
        <v>255</v>
      </c>
      <c r="E5" s="792"/>
      <c r="F5" s="793"/>
      <c r="G5" s="794"/>
      <c r="H5" s="396"/>
    </row>
    <row r="6" spans="1:8" ht="29.25" customHeight="1" thickBot="1" x14ac:dyDescent="0.3">
      <c r="A6" s="251" t="s">
        <v>4</v>
      </c>
      <c r="B6" s="541" t="s">
        <v>5</v>
      </c>
      <c r="C6" s="541"/>
      <c r="D6" s="238">
        <f>SUM(D7+D9+D11+D12+D13+D15+D17+D19+D21+D23+D25)</f>
        <v>224</v>
      </c>
      <c r="E6" s="389" t="s">
        <v>546</v>
      </c>
      <c r="F6" s="390" t="s">
        <v>357</v>
      </c>
      <c r="G6" s="391" t="s">
        <v>258</v>
      </c>
      <c r="H6" s="397" t="s">
        <v>376</v>
      </c>
    </row>
    <row r="7" spans="1:8" ht="15" customHeight="1" x14ac:dyDescent="0.25">
      <c r="A7" s="616" t="s">
        <v>6</v>
      </c>
      <c r="B7" s="650" t="s">
        <v>7</v>
      </c>
      <c r="C7" s="650" t="s">
        <v>611</v>
      </c>
      <c r="D7" s="619">
        <v>122</v>
      </c>
      <c r="E7" s="799" t="s">
        <v>355</v>
      </c>
      <c r="F7" s="387" t="s">
        <v>584</v>
      </c>
      <c r="G7" s="247">
        <f>'ProductosServicio - C'!G7</f>
        <v>0</v>
      </c>
      <c r="H7" s="388">
        <v>12</v>
      </c>
    </row>
    <row r="8" spans="1:8" x14ac:dyDescent="0.25">
      <c r="A8" s="617"/>
      <c r="B8" s="651"/>
      <c r="C8" s="651"/>
      <c r="D8" s="620"/>
      <c r="E8" s="621"/>
      <c r="F8" s="59" t="s">
        <v>358</v>
      </c>
      <c r="G8" s="248">
        <f>'ProductosServicio - C'!G8</f>
        <v>0</v>
      </c>
      <c r="H8" s="374">
        <v>11</v>
      </c>
    </row>
    <row r="9" spans="1:8" ht="15" customHeight="1" x14ac:dyDescent="0.25">
      <c r="A9" s="617" t="s">
        <v>10</v>
      </c>
      <c r="B9" s="614" t="s">
        <v>11</v>
      </c>
      <c r="C9" s="614" t="s">
        <v>659</v>
      </c>
      <c r="D9" s="620">
        <v>10</v>
      </c>
      <c r="E9" s="621" t="s">
        <v>355</v>
      </c>
      <c r="F9" s="59" t="s">
        <v>584</v>
      </c>
      <c r="G9" s="248">
        <f>'ProductosServicio - C'!G9</f>
        <v>0</v>
      </c>
      <c r="H9" s="374">
        <v>12</v>
      </c>
    </row>
    <row r="10" spans="1:8" x14ac:dyDescent="0.25">
      <c r="A10" s="617"/>
      <c r="B10" s="614" t="s">
        <v>11</v>
      </c>
      <c r="C10" s="614" t="s">
        <v>288</v>
      </c>
      <c r="D10" s="620">
        <v>10</v>
      </c>
      <c r="E10" s="621"/>
      <c r="F10" s="59" t="s">
        <v>358</v>
      </c>
      <c r="G10" s="248">
        <f>'ProductosServicio - C'!G10</f>
        <v>0</v>
      </c>
      <c r="H10" s="374">
        <v>11</v>
      </c>
    </row>
    <row r="11" spans="1:8" ht="30.75" customHeight="1" x14ac:dyDescent="0.25">
      <c r="A11" s="359" t="s">
        <v>18</v>
      </c>
      <c r="B11" s="363" t="s">
        <v>19</v>
      </c>
      <c r="C11" s="354" t="s">
        <v>612</v>
      </c>
      <c r="D11" s="360">
        <v>16</v>
      </c>
      <c r="E11" s="356" t="s">
        <v>355</v>
      </c>
      <c r="F11" s="818"/>
      <c r="G11" s="819"/>
      <c r="H11" s="374">
        <v>12</v>
      </c>
    </row>
    <row r="12" spans="1:8" ht="34.5" customHeight="1" x14ac:dyDescent="0.25">
      <c r="A12" s="359" t="s">
        <v>21</v>
      </c>
      <c r="B12" s="363" t="s">
        <v>22</v>
      </c>
      <c r="C12" s="354" t="s">
        <v>585</v>
      </c>
      <c r="D12" s="360">
        <v>20</v>
      </c>
      <c r="E12" s="356" t="s">
        <v>355</v>
      </c>
      <c r="F12" s="820"/>
      <c r="G12" s="821"/>
      <c r="H12" s="374">
        <v>12</v>
      </c>
    </row>
    <row r="13" spans="1:8" ht="15" customHeight="1" x14ac:dyDescent="0.25">
      <c r="A13" s="617" t="s">
        <v>27</v>
      </c>
      <c r="B13" s="614" t="s">
        <v>28</v>
      </c>
      <c r="C13" s="614" t="s">
        <v>293</v>
      </c>
      <c r="D13" s="620">
        <v>6</v>
      </c>
      <c r="E13" s="621" t="s">
        <v>355</v>
      </c>
      <c r="F13" s="59" t="s">
        <v>584</v>
      </c>
      <c r="G13" s="248">
        <f>'ProductosServicio - C'!G13</f>
        <v>0</v>
      </c>
      <c r="H13" s="374">
        <v>12</v>
      </c>
    </row>
    <row r="14" spans="1:8" x14ac:dyDescent="0.25">
      <c r="A14" s="617"/>
      <c r="B14" s="614" t="s">
        <v>22</v>
      </c>
      <c r="C14" s="614" t="s">
        <v>293</v>
      </c>
      <c r="D14" s="620">
        <v>6</v>
      </c>
      <c r="E14" s="621"/>
      <c r="F14" s="59" t="s">
        <v>358</v>
      </c>
      <c r="G14" s="248">
        <f>'ProductosServicio - C'!G14</f>
        <v>0</v>
      </c>
      <c r="H14" s="374">
        <v>11</v>
      </c>
    </row>
    <row r="15" spans="1:8" x14ac:dyDescent="0.25">
      <c r="A15" s="617" t="s">
        <v>31</v>
      </c>
      <c r="B15" s="614" t="s">
        <v>32</v>
      </c>
      <c r="C15" s="614" t="s">
        <v>297</v>
      </c>
      <c r="D15" s="620">
        <v>15</v>
      </c>
      <c r="E15" s="621" t="s">
        <v>355</v>
      </c>
      <c r="F15" s="59" t="s">
        <v>584</v>
      </c>
      <c r="G15" s="248">
        <f>'ProductosServicio - C'!G15</f>
        <v>0</v>
      </c>
      <c r="H15" s="374">
        <v>12</v>
      </c>
    </row>
    <row r="16" spans="1:8" x14ac:dyDescent="0.25">
      <c r="A16" s="617"/>
      <c r="B16" s="614" t="s">
        <v>28</v>
      </c>
      <c r="C16" s="614" t="s">
        <v>297</v>
      </c>
      <c r="D16" s="620">
        <v>10</v>
      </c>
      <c r="E16" s="621"/>
      <c r="F16" s="59" t="s">
        <v>358</v>
      </c>
      <c r="G16" s="248">
        <f>'ProductosServicio - C'!G16</f>
        <v>0</v>
      </c>
      <c r="H16" s="374">
        <v>11</v>
      </c>
    </row>
    <row r="17" spans="1:8" x14ac:dyDescent="0.25">
      <c r="A17" s="617" t="s">
        <v>36</v>
      </c>
      <c r="B17" s="614" t="s">
        <v>37</v>
      </c>
      <c r="C17" s="614" t="s">
        <v>184</v>
      </c>
      <c r="D17" s="620">
        <v>30</v>
      </c>
      <c r="E17" s="621" t="s">
        <v>355</v>
      </c>
      <c r="F17" s="812"/>
      <c r="G17" s="813"/>
      <c r="H17" s="798">
        <v>12</v>
      </c>
    </row>
    <row r="18" spans="1:8" x14ac:dyDescent="0.25">
      <c r="A18" s="617"/>
      <c r="B18" s="614" t="s">
        <v>32</v>
      </c>
      <c r="C18" s="614" t="s">
        <v>184</v>
      </c>
      <c r="D18" s="620">
        <v>30</v>
      </c>
      <c r="E18" s="621"/>
      <c r="F18" s="814"/>
      <c r="G18" s="815"/>
      <c r="H18" s="798"/>
    </row>
    <row r="19" spans="1:8" x14ac:dyDescent="0.25">
      <c r="A19" s="617" t="s">
        <v>43</v>
      </c>
      <c r="B19" s="614" t="s">
        <v>44</v>
      </c>
      <c r="C19" s="614" t="s">
        <v>299</v>
      </c>
      <c r="D19" s="620">
        <v>2</v>
      </c>
      <c r="E19" s="621" t="s">
        <v>355</v>
      </c>
      <c r="F19" s="814"/>
      <c r="G19" s="815"/>
      <c r="H19" s="798">
        <v>12</v>
      </c>
    </row>
    <row r="20" spans="1:8" x14ac:dyDescent="0.25">
      <c r="A20" s="617"/>
      <c r="B20" s="614" t="s">
        <v>37</v>
      </c>
      <c r="C20" s="614" t="s">
        <v>299</v>
      </c>
      <c r="D20" s="620">
        <v>2</v>
      </c>
      <c r="E20" s="621"/>
      <c r="F20" s="814"/>
      <c r="G20" s="815"/>
      <c r="H20" s="798"/>
    </row>
    <row r="21" spans="1:8" x14ac:dyDescent="0.25">
      <c r="A21" s="617" t="s">
        <v>289</v>
      </c>
      <c r="B21" s="614" t="s">
        <v>290</v>
      </c>
      <c r="C21" s="614" t="s">
        <v>33</v>
      </c>
      <c r="D21" s="620">
        <v>1</v>
      </c>
      <c r="E21" s="621" t="s">
        <v>355</v>
      </c>
      <c r="F21" s="814"/>
      <c r="G21" s="815"/>
      <c r="H21" s="798">
        <v>12</v>
      </c>
    </row>
    <row r="22" spans="1:8" x14ac:dyDescent="0.25">
      <c r="A22" s="617"/>
      <c r="B22" s="614" t="s">
        <v>44</v>
      </c>
      <c r="C22" s="614" t="s">
        <v>33</v>
      </c>
      <c r="D22" s="620">
        <v>1</v>
      </c>
      <c r="E22" s="621"/>
      <c r="F22" s="814"/>
      <c r="G22" s="815"/>
      <c r="H22" s="798"/>
    </row>
    <row r="23" spans="1:8" x14ac:dyDescent="0.25">
      <c r="A23" s="617" t="s">
        <v>291</v>
      </c>
      <c r="B23" s="614" t="s">
        <v>292</v>
      </c>
      <c r="C23" s="614" t="s">
        <v>38</v>
      </c>
      <c r="D23" s="620">
        <v>1</v>
      </c>
      <c r="E23" s="621" t="s">
        <v>355</v>
      </c>
      <c r="F23" s="814"/>
      <c r="G23" s="815"/>
      <c r="H23" s="798">
        <v>12</v>
      </c>
    </row>
    <row r="24" spans="1:8" x14ac:dyDescent="0.25">
      <c r="A24" s="617"/>
      <c r="B24" s="614" t="s">
        <v>290</v>
      </c>
      <c r="C24" s="614" t="s">
        <v>38</v>
      </c>
      <c r="D24" s="620">
        <v>1</v>
      </c>
      <c r="E24" s="621"/>
      <c r="F24" s="814"/>
      <c r="G24" s="815"/>
      <c r="H24" s="798"/>
    </row>
    <row r="25" spans="1:8" x14ac:dyDescent="0.25">
      <c r="A25" s="617" t="s">
        <v>365</v>
      </c>
      <c r="B25" s="614" t="s">
        <v>52</v>
      </c>
      <c r="C25" s="614" t="s">
        <v>45</v>
      </c>
      <c r="D25" s="620">
        <v>1</v>
      </c>
      <c r="E25" s="621" t="s">
        <v>355</v>
      </c>
      <c r="F25" s="814"/>
      <c r="G25" s="815"/>
      <c r="H25" s="798">
        <v>12</v>
      </c>
    </row>
    <row r="26" spans="1:8" x14ac:dyDescent="0.25">
      <c r="A26" s="617"/>
      <c r="B26" s="614" t="s">
        <v>292</v>
      </c>
      <c r="C26" s="614" t="s">
        <v>45</v>
      </c>
      <c r="D26" s="620">
        <v>1</v>
      </c>
      <c r="E26" s="621"/>
      <c r="F26" s="816"/>
      <c r="G26" s="817"/>
      <c r="H26" s="798"/>
    </row>
    <row r="27" spans="1:8" ht="38.25" customHeight="1" x14ac:dyDescent="0.25">
      <c r="A27" s="253" t="s">
        <v>49</v>
      </c>
      <c r="B27" s="585" t="s">
        <v>50</v>
      </c>
      <c r="C27" s="585"/>
      <c r="D27" s="240">
        <f>SUM(D28)</f>
        <v>21</v>
      </c>
      <c r="E27" s="607"/>
      <c r="F27" s="608"/>
      <c r="G27" s="609"/>
      <c r="H27" s="398"/>
    </row>
    <row r="28" spans="1:8" x14ac:dyDescent="0.25">
      <c r="A28" s="254" t="s">
        <v>51</v>
      </c>
      <c r="B28" s="4" t="s">
        <v>366</v>
      </c>
      <c r="C28" s="354" t="s">
        <v>53</v>
      </c>
      <c r="D28" s="241">
        <v>21</v>
      </c>
      <c r="E28" s="598" t="s">
        <v>238</v>
      </c>
      <c r="F28" s="599"/>
      <c r="G28" s="600"/>
      <c r="H28" s="399"/>
    </row>
    <row r="29" spans="1:8" ht="22.5" customHeight="1" x14ac:dyDescent="0.25">
      <c r="A29" s="255" t="s">
        <v>191</v>
      </c>
      <c r="B29" s="674" t="s">
        <v>192</v>
      </c>
      <c r="C29" s="674"/>
      <c r="D29" s="242">
        <f>SUM(D30+D32)</f>
        <v>7</v>
      </c>
      <c r="E29" s="75" t="s">
        <v>546</v>
      </c>
      <c r="F29" s="86"/>
      <c r="G29" s="270" t="s">
        <v>258</v>
      </c>
      <c r="H29" s="400" t="s">
        <v>376</v>
      </c>
    </row>
    <row r="30" spans="1:8" ht="15" customHeight="1" x14ac:dyDescent="0.25">
      <c r="A30" s="617" t="s">
        <v>304</v>
      </c>
      <c r="B30" s="614" t="s">
        <v>305</v>
      </c>
      <c r="C30" s="614" t="s">
        <v>193</v>
      </c>
      <c r="D30" s="613">
        <v>3</v>
      </c>
      <c r="E30" s="615" t="s">
        <v>355</v>
      </c>
      <c r="F30" s="822"/>
      <c r="G30" s="823"/>
      <c r="H30" s="804">
        <v>12</v>
      </c>
    </row>
    <row r="31" spans="1:8" ht="15" customHeight="1" x14ac:dyDescent="0.25">
      <c r="A31" s="617"/>
      <c r="B31" s="614" t="s">
        <v>305</v>
      </c>
      <c r="C31" s="614" t="s">
        <v>193</v>
      </c>
      <c r="D31" s="613">
        <v>3</v>
      </c>
      <c r="E31" s="615"/>
      <c r="F31" s="824"/>
      <c r="G31" s="825"/>
      <c r="H31" s="805"/>
    </row>
    <row r="32" spans="1:8" x14ac:dyDescent="0.25">
      <c r="A32" s="617" t="s">
        <v>306</v>
      </c>
      <c r="B32" s="614" t="s">
        <v>307</v>
      </c>
      <c r="C32" s="614" t="s">
        <v>202</v>
      </c>
      <c r="D32" s="613">
        <v>4</v>
      </c>
      <c r="E32" s="615" t="s">
        <v>355</v>
      </c>
      <c r="F32" s="824"/>
      <c r="G32" s="825"/>
      <c r="H32" s="804">
        <v>12</v>
      </c>
    </row>
    <row r="33" spans="1:8" x14ac:dyDescent="0.25">
      <c r="A33" s="617"/>
      <c r="B33" s="614" t="s">
        <v>307</v>
      </c>
      <c r="C33" s="614" t="s">
        <v>202</v>
      </c>
      <c r="D33" s="613">
        <v>4</v>
      </c>
      <c r="E33" s="615"/>
      <c r="F33" s="826"/>
      <c r="G33" s="827"/>
      <c r="H33" s="805"/>
    </row>
    <row r="34" spans="1:8" ht="38.25" customHeight="1" x14ac:dyDescent="0.25">
      <c r="A34" s="256" t="s">
        <v>314</v>
      </c>
      <c r="B34" s="504" t="s">
        <v>308</v>
      </c>
      <c r="C34" s="504"/>
      <c r="D34" s="238">
        <f>+D35</f>
        <v>3</v>
      </c>
      <c r="E34" s="607"/>
      <c r="F34" s="608"/>
      <c r="G34" s="609"/>
      <c r="H34" s="398"/>
    </row>
    <row r="35" spans="1:8" x14ac:dyDescent="0.25">
      <c r="A35" s="254" t="s">
        <v>315</v>
      </c>
      <c r="B35" s="4" t="s">
        <v>316</v>
      </c>
      <c r="C35" s="354" t="s">
        <v>309</v>
      </c>
      <c r="D35" s="241">
        <v>3</v>
      </c>
      <c r="E35" s="598" t="s">
        <v>238</v>
      </c>
      <c r="F35" s="599"/>
      <c r="G35" s="600"/>
      <c r="H35" s="399"/>
    </row>
    <row r="36" spans="1:8" ht="15.75" customHeight="1" thickBot="1" x14ac:dyDescent="0.3">
      <c r="A36" s="257">
        <v>2</v>
      </c>
      <c r="B36" s="675" t="s">
        <v>54</v>
      </c>
      <c r="C36" s="675"/>
      <c r="D36" s="243">
        <f>+D37+D54+D61+D71</f>
        <v>1182</v>
      </c>
      <c r="E36" s="601"/>
      <c r="F36" s="602"/>
      <c r="G36" s="603"/>
      <c r="H36" s="375"/>
    </row>
    <row r="37" spans="1:8" ht="28.5" customHeight="1" x14ac:dyDescent="0.25">
      <c r="A37" s="258" t="s">
        <v>55</v>
      </c>
      <c r="B37" s="678" t="s">
        <v>56</v>
      </c>
      <c r="C37" s="678"/>
      <c r="D37" s="244">
        <f>+D38+D52</f>
        <v>1030</v>
      </c>
      <c r="E37" s="604"/>
      <c r="F37" s="605"/>
      <c r="G37" s="606"/>
      <c r="H37" s="401"/>
    </row>
    <row r="38" spans="1:8" ht="23.25" customHeight="1" thickBot="1" x14ac:dyDescent="0.3">
      <c r="A38" s="259" t="s">
        <v>57</v>
      </c>
      <c r="B38" s="541" t="s">
        <v>58</v>
      </c>
      <c r="C38" s="541"/>
      <c r="D38" s="245">
        <f>SUM(D39+D45+D48+D51)</f>
        <v>1000</v>
      </c>
      <c r="E38" s="75" t="s">
        <v>546</v>
      </c>
      <c r="F38" s="85" t="s">
        <v>359</v>
      </c>
      <c r="G38" s="270" t="s">
        <v>258</v>
      </c>
      <c r="H38" s="402" t="s">
        <v>376</v>
      </c>
    </row>
    <row r="39" spans="1:8" ht="15" customHeight="1" x14ac:dyDescent="0.25">
      <c r="A39" s="616" t="s">
        <v>59</v>
      </c>
      <c r="B39" s="618" t="s">
        <v>60</v>
      </c>
      <c r="C39" s="618" t="s">
        <v>318</v>
      </c>
      <c r="D39" s="619">
        <v>400</v>
      </c>
      <c r="E39" s="806" t="s">
        <v>355</v>
      </c>
      <c r="F39" s="59" t="s">
        <v>360</v>
      </c>
      <c r="G39" s="374">
        <f>'ProductosServicio - C'!G39</f>
        <v>0</v>
      </c>
      <c r="H39" s="403">
        <v>12</v>
      </c>
    </row>
    <row r="40" spans="1:8" ht="15" customHeight="1" x14ac:dyDescent="0.25">
      <c r="A40" s="617"/>
      <c r="B40" s="614" t="s">
        <v>60</v>
      </c>
      <c r="C40" s="614" t="s">
        <v>318</v>
      </c>
      <c r="D40" s="620">
        <v>909</v>
      </c>
      <c r="E40" s="807"/>
      <c r="F40" s="59" t="s">
        <v>361</v>
      </c>
      <c r="G40" s="374">
        <f>'ProductosServicio - C'!G40</f>
        <v>0</v>
      </c>
      <c r="H40" s="403">
        <v>11</v>
      </c>
    </row>
    <row r="41" spans="1:8" ht="15" customHeight="1" x14ac:dyDescent="0.25">
      <c r="A41" s="617"/>
      <c r="B41" s="614" t="s">
        <v>60</v>
      </c>
      <c r="C41" s="614" t="s">
        <v>318</v>
      </c>
      <c r="D41" s="620">
        <v>909</v>
      </c>
      <c r="E41" s="799"/>
      <c r="F41" s="59" t="s">
        <v>362</v>
      </c>
      <c r="G41" s="374">
        <f>'ProductosServicio - C'!G41</f>
        <v>0</v>
      </c>
      <c r="H41" s="403">
        <v>11</v>
      </c>
    </row>
    <row r="42" spans="1:8" ht="15" customHeight="1" x14ac:dyDescent="0.25">
      <c r="A42" s="617"/>
      <c r="B42" s="614" t="s">
        <v>60</v>
      </c>
      <c r="C42" s="614" t="s">
        <v>318</v>
      </c>
      <c r="D42" s="620">
        <v>909</v>
      </c>
      <c r="E42" s="806" t="s">
        <v>356</v>
      </c>
      <c r="F42" s="59" t="s">
        <v>360</v>
      </c>
      <c r="G42" s="374">
        <f>'ProductosServicio - C'!G42</f>
        <v>0</v>
      </c>
      <c r="H42" s="403">
        <v>7</v>
      </c>
    </row>
    <row r="43" spans="1:8" ht="15" customHeight="1" x14ac:dyDescent="0.25">
      <c r="A43" s="617"/>
      <c r="B43" s="614" t="s">
        <v>60</v>
      </c>
      <c r="C43" s="614" t="s">
        <v>318</v>
      </c>
      <c r="D43" s="620">
        <v>909</v>
      </c>
      <c r="E43" s="807"/>
      <c r="F43" s="59" t="s">
        <v>361</v>
      </c>
      <c r="G43" s="374">
        <f>'ProductosServicio - C'!G43</f>
        <v>0</v>
      </c>
      <c r="H43" s="403">
        <v>6</v>
      </c>
    </row>
    <row r="44" spans="1:8" ht="15.75" customHeight="1" x14ac:dyDescent="0.25">
      <c r="A44" s="617"/>
      <c r="B44" s="614" t="s">
        <v>60</v>
      </c>
      <c r="C44" s="614" t="s">
        <v>318</v>
      </c>
      <c r="D44" s="620">
        <v>909</v>
      </c>
      <c r="E44" s="799"/>
      <c r="F44" s="59" t="s">
        <v>362</v>
      </c>
      <c r="G44" s="374">
        <f>'ProductosServicio - C'!G44</f>
        <v>0</v>
      </c>
      <c r="H44" s="403">
        <v>6</v>
      </c>
    </row>
    <row r="45" spans="1:8" ht="15" customHeight="1" x14ac:dyDescent="0.25">
      <c r="A45" s="617" t="s">
        <v>65</v>
      </c>
      <c r="B45" s="614" t="s">
        <v>66</v>
      </c>
      <c r="C45" s="614" t="s">
        <v>567</v>
      </c>
      <c r="D45" s="620">
        <v>300</v>
      </c>
      <c r="E45" s="806" t="s">
        <v>355</v>
      </c>
      <c r="F45" s="59" t="s">
        <v>360</v>
      </c>
      <c r="G45" s="374">
        <f>'ProductosServicio - C'!G45</f>
        <v>0</v>
      </c>
      <c r="H45" s="403">
        <v>12</v>
      </c>
    </row>
    <row r="46" spans="1:8" ht="15" customHeight="1" x14ac:dyDescent="0.25">
      <c r="A46" s="617"/>
      <c r="B46" s="614" t="s">
        <v>60</v>
      </c>
      <c r="C46" s="614" t="s">
        <v>318</v>
      </c>
      <c r="D46" s="620">
        <v>909</v>
      </c>
      <c r="E46" s="807"/>
      <c r="F46" s="59" t="s">
        <v>361</v>
      </c>
      <c r="G46" s="374">
        <f>'ProductosServicio - C'!G46</f>
        <v>0</v>
      </c>
      <c r="H46" s="403">
        <v>11</v>
      </c>
    </row>
    <row r="47" spans="1:8" ht="15" customHeight="1" x14ac:dyDescent="0.25">
      <c r="A47" s="617"/>
      <c r="B47" s="614" t="s">
        <v>60</v>
      </c>
      <c r="C47" s="614" t="s">
        <v>318</v>
      </c>
      <c r="D47" s="620">
        <v>909</v>
      </c>
      <c r="E47" s="799"/>
      <c r="F47" s="59" t="s">
        <v>362</v>
      </c>
      <c r="G47" s="374">
        <f>'ProductosServicio - C'!G47</f>
        <v>0</v>
      </c>
      <c r="H47" s="403">
        <v>11</v>
      </c>
    </row>
    <row r="48" spans="1:8" ht="15" customHeight="1" x14ac:dyDescent="0.25">
      <c r="A48" s="617" t="s">
        <v>557</v>
      </c>
      <c r="B48" s="614" t="s">
        <v>558</v>
      </c>
      <c r="C48" s="614" t="s">
        <v>559</v>
      </c>
      <c r="D48" s="620">
        <v>270</v>
      </c>
      <c r="E48" s="806" t="s">
        <v>355</v>
      </c>
      <c r="F48" s="59" t="s">
        <v>360</v>
      </c>
      <c r="G48" s="374">
        <f>'ProductosServicio - C'!G48</f>
        <v>0</v>
      </c>
      <c r="H48" s="403">
        <v>12</v>
      </c>
    </row>
    <row r="49" spans="1:8" ht="15" customHeight="1" x14ac:dyDescent="0.25">
      <c r="A49" s="617"/>
      <c r="B49" s="614" t="s">
        <v>60</v>
      </c>
      <c r="C49" s="614" t="s">
        <v>318</v>
      </c>
      <c r="D49" s="620">
        <v>909</v>
      </c>
      <c r="E49" s="807"/>
      <c r="F49" s="59" t="s">
        <v>361</v>
      </c>
      <c r="G49" s="374">
        <f>'ProductosServicio - C'!G49</f>
        <v>0</v>
      </c>
      <c r="H49" s="403">
        <v>11</v>
      </c>
    </row>
    <row r="50" spans="1:8" ht="15" customHeight="1" x14ac:dyDescent="0.25">
      <c r="A50" s="617"/>
      <c r="B50" s="614" t="s">
        <v>60</v>
      </c>
      <c r="C50" s="614" t="s">
        <v>318</v>
      </c>
      <c r="D50" s="620">
        <v>909</v>
      </c>
      <c r="E50" s="799"/>
      <c r="F50" s="59" t="s">
        <v>362</v>
      </c>
      <c r="G50" s="374">
        <f>'ProductosServicio - C'!G50</f>
        <v>0</v>
      </c>
      <c r="H50" s="403">
        <v>11</v>
      </c>
    </row>
    <row r="51" spans="1:8" ht="22.5" customHeight="1" thickBot="1" x14ac:dyDescent="0.3">
      <c r="A51" s="361" t="s">
        <v>586</v>
      </c>
      <c r="B51" s="80" t="s">
        <v>587</v>
      </c>
      <c r="C51" s="80" t="s">
        <v>570</v>
      </c>
      <c r="D51" s="362">
        <v>30</v>
      </c>
      <c r="E51" s="356" t="s">
        <v>355</v>
      </c>
      <c r="F51" s="59" t="s">
        <v>361</v>
      </c>
      <c r="G51" s="369"/>
      <c r="H51" s="403">
        <v>12</v>
      </c>
    </row>
    <row r="52" spans="1:8" ht="39" customHeight="1" x14ac:dyDescent="0.25">
      <c r="A52" s="261" t="s">
        <v>67</v>
      </c>
      <c r="B52" s="585" t="s">
        <v>68</v>
      </c>
      <c r="C52" s="585"/>
      <c r="D52" s="240">
        <f>SUM(D53)</f>
        <v>30</v>
      </c>
      <c r="E52" s="607"/>
      <c r="F52" s="608"/>
      <c r="G52" s="609"/>
      <c r="H52" s="398"/>
    </row>
    <row r="53" spans="1:8" ht="15.75" thickBot="1" x14ac:dyDescent="0.3">
      <c r="A53" s="359" t="s">
        <v>69</v>
      </c>
      <c r="B53" s="363" t="s">
        <v>70</v>
      </c>
      <c r="C53" s="354" t="s">
        <v>71</v>
      </c>
      <c r="D53" s="241">
        <v>30</v>
      </c>
      <c r="E53" s="598" t="s">
        <v>238</v>
      </c>
      <c r="F53" s="599"/>
      <c r="G53" s="600"/>
      <c r="H53" s="404"/>
    </row>
    <row r="54" spans="1:8" ht="26.25" customHeight="1" x14ac:dyDescent="0.25">
      <c r="A54" s="258" t="s">
        <v>76</v>
      </c>
      <c r="B54" s="678" t="s">
        <v>77</v>
      </c>
      <c r="C54" s="678"/>
      <c r="D54" s="244">
        <f>+D55+D59</f>
        <v>125</v>
      </c>
      <c r="E54" s="604"/>
      <c r="F54" s="605"/>
      <c r="G54" s="606"/>
      <c r="H54" s="401"/>
    </row>
    <row r="55" spans="1:8" ht="22.5" customHeight="1" x14ac:dyDescent="0.25">
      <c r="A55" s="262" t="s">
        <v>78</v>
      </c>
      <c r="B55" s="674" t="s">
        <v>79</v>
      </c>
      <c r="C55" s="674"/>
      <c r="D55" s="242">
        <f>SUM(D56:D58)</f>
        <v>110</v>
      </c>
      <c r="E55" s="75" t="s">
        <v>546</v>
      </c>
      <c r="F55" s="610"/>
      <c r="G55" s="609"/>
      <c r="H55" s="402" t="s">
        <v>376</v>
      </c>
    </row>
    <row r="56" spans="1:8" x14ac:dyDescent="0.25">
      <c r="A56" s="359" t="s">
        <v>80</v>
      </c>
      <c r="B56" s="363" t="s">
        <v>81</v>
      </c>
      <c r="C56" s="354" t="s">
        <v>209</v>
      </c>
      <c r="D56" s="241">
        <v>68</v>
      </c>
      <c r="E56" s="356" t="s">
        <v>355</v>
      </c>
      <c r="F56" s="91"/>
      <c r="G56" s="273"/>
      <c r="H56" s="403">
        <v>12</v>
      </c>
    </row>
    <row r="57" spans="1:8" x14ac:dyDescent="0.25">
      <c r="A57" s="359" t="s">
        <v>83</v>
      </c>
      <c r="B57" s="363" t="s">
        <v>84</v>
      </c>
      <c r="C57" s="354" t="s">
        <v>212</v>
      </c>
      <c r="D57" s="241">
        <v>10</v>
      </c>
      <c r="E57" s="356" t="s">
        <v>355</v>
      </c>
      <c r="F57" s="92"/>
      <c r="G57" s="274"/>
      <c r="H57" s="403">
        <v>12</v>
      </c>
    </row>
    <row r="58" spans="1:8" ht="28.5" customHeight="1" x14ac:dyDescent="0.25">
      <c r="A58" s="359" t="s">
        <v>324</v>
      </c>
      <c r="B58" s="363" t="s">
        <v>325</v>
      </c>
      <c r="C58" s="354" t="s">
        <v>323</v>
      </c>
      <c r="D58" s="241">
        <v>32</v>
      </c>
      <c r="E58" s="356" t="s">
        <v>355</v>
      </c>
      <c r="F58" s="93"/>
      <c r="G58" s="275"/>
      <c r="H58" s="403">
        <v>12</v>
      </c>
    </row>
    <row r="59" spans="1:8" ht="39" customHeight="1" x14ac:dyDescent="0.25">
      <c r="A59" s="262" t="s">
        <v>85</v>
      </c>
      <c r="B59" s="674" t="s">
        <v>86</v>
      </c>
      <c r="C59" s="674"/>
      <c r="D59" s="242">
        <f>SUM(D60)</f>
        <v>15</v>
      </c>
      <c r="E59" s="607"/>
      <c r="F59" s="608"/>
      <c r="G59" s="609"/>
      <c r="H59" s="398"/>
    </row>
    <row r="60" spans="1:8" ht="15.75" thickBot="1" x14ac:dyDescent="0.3">
      <c r="A60" s="359" t="s">
        <v>87</v>
      </c>
      <c r="B60" s="363" t="s">
        <v>88</v>
      </c>
      <c r="C60" s="354" t="s">
        <v>89</v>
      </c>
      <c r="D60" s="241">
        <v>15</v>
      </c>
      <c r="E60" s="598" t="s">
        <v>238</v>
      </c>
      <c r="F60" s="599"/>
      <c r="G60" s="600"/>
      <c r="H60" s="404"/>
    </row>
    <row r="61" spans="1:8" x14ac:dyDescent="0.25">
      <c r="A61" s="79" t="s">
        <v>91</v>
      </c>
      <c r="B61" s="678" t="s">
        <v>92</v>
      </c>
      <c r="C61" s="678"/>
      <c r="D61" s="244">
        <f>+D62+D69</f>
        <v>22</v>
      </c>
      <c r="E61" s="604"/>
      <c r="F61" s="605"/>
      <c r="G61" s="606"/>
      <c r="H61" s="401"/>
    </row>
    <row r="62" spans="1:8" ht="22.5" customHeight="1" x14ac:dyDescent="0.25">
      <c r="A62" s="71" t="s">
        <v>93</v>
      </c>
      <c r="B62" s="674" t="s">
        <v>94</v>
      </c>
      <c r="C62" s="674"/>
      <c r="D62" s="151">
        <f>SUM(D63:D67)</f>
        <v>6</v>
      </c>
      <c r="E62" s="75" t="s">
        <v>546</v>
      </c>
      <c r="F62" s="85"/>
      <c r="G62" s="270" t="s">
        <v>258</v>
      </c>
      <c r="H62" s="402" t="s">
        <v>376</v>
      </c>
    </row>
    <row r="63" spans="1:8" ht="21" x14ac:dyDescent="0.25">
      <c r="A63" s="410" t="s">
        <v>95</v>
      </c>
      <c r="B63" s="411" t="s">
        <v>96</v>
      </c>
      <c r="C63" s="411" t="s">
        <v>218</v>
      </c>
      <c r="D63" s="412">
        <v>1</v>
      </c>
      <c r="E63" s="149" t="s">
        <v>355</v>
      </c>
      <c r="F63" s="694"/>
      <c r="G63" s="280">
        <f>'ProductosServicio - C'!G63</f>
        <v>0</v>
      </c>
      <c r="H63" s="403">
        <v>12</v>
      </c>
    </row>
    <row r="64" spans="1:8" x14ac:dyDescent="0.25">
      <c r="A64" s="410" t="s">
        <v>100</v>
      </c>
      <c r="B64" s="411" t="s">
        <v>101</v>
      </c>
      <c r="C64" s="411" t="s">
        <v>350</v>
      </c>
      <c r="D64" s="412">
        <v>1</v>
      </c>
      <c r="E64" s="149" t="s">
        <v>355</v>
      </c>
      <c r="F64" s="695"/>
      <c r="G64" s="280">
        <f>'ProductosServicio - C'!G64</f>
        <v>0</v>
      </c>
      <c r="H64" s="403">
        <v>12</v>
      </c>
    </row>
    <row r="65" spans="1:8" x14ac:dyDescent="0.25">
      <c r="A65" s="410" t="s">
        <v>102</v>
      </c>
      <c r="B65" s="411" t="s">
        <v>103</v>
      </c>
      <c r="C65" s="411" t="s">
        <v>221</v>
      </c>
      <c r="D65" s="412">
        <v>1</v>
      </c>
      <c r="E65" s="149" t="s">
        <v>355</v>
      </c>
      <c r="F65" s="695"/>
      <c r="G65" s="280">
        <f>'ProductosServicio - C'!G65</f>
        <v>0</v>
      </c>
      <c r="H65" s="403">
        <v>12</v>
      </c>
    </row>
    <row r="66" spans="1:8" x14ac:dyDescent="0.25">
      <c r="A66" s="410" t="s">
        <v>223</v>
      </c>
      <c r="B66" s="411" t="s">
        <v>224</v>
      </c>
      <c r="C66" s="411" t="s">
        <v>345</v>
      </c>
      <c r="D66" s="412">
        <v>1</v>
      </c>
      <c r="E66" s="149" t="s">
        <v>355</v>
      </c>
      <c r="F66" s="695"/>
      <c r="G66" s="280">
        <f>'ProductosServicio - C'!G66</f>
        <v>0</v>
      </c>
      <c r="H66" s="403">
        <v>12</v>
      </c>
    </row>
    <row r="67" spans="1:8" x14ac:dyDescent="0.25">
      <c r="A67" s="410" t="s">
        <v>225</v>
      </c>
      <c r="B67" s="411" t="s">
        <v>226</v>
      </c>
      <c r="C67" s="411" t="s">
        <v>227</v>
      </c>
      <c r="D67" s="412">
        <v>2</v>
      </c>
      <c r="E67" s="149" t="s">
        <v>355</v>
      </c>
      <c r="F67" s="695"/>
      <c r="G67" s="280">
        <f>'ProductosServicio - C'!G67</f>
        <v>0</v>
      </c>
      <c r="H67" s="403">
        <v>12</v>
      </c>
    </row>
    <row r="68" spans="1:8" ht="21.75" thickBot="1" x14ac:dyDescent="0.3">
      <c r="A68" s="358" t="s">
        <v>590</v>
      </c>
      <c r="B68" s="364"/>
      <c r="C68" s="364" t="s">
        <v>592</v>
      </c>
      <c r="D68" s="365"/>
      <c r="E68" s="149" t="s">
        <v>355</v>
      </c>
      <c r="F68" s="304"/>
      <c r="G68" s="280">
        <f>'ProductosServicio - C'!G68</f>
        <v>0</v>
      </c>
      <c r="H68" s="406">
        <v>12</v>
      </c>
    </row>
    <row r="69" spans="1:8" ht="39" customHeight="1" x14ac:dyDescent="0.25">
      <c r="A69" s="262" t="s">
        <v>105</v>
      </c>
      <c r="B69" s="674" t="s">
        <v>106</v>
      </c>
      <c r="C69" s="674"/>
      <c r="D69" s="242">
        <f>SUM(D70)</f>
        <v>16</v>
      </c>
      <c r="E69" s="607"/>
      <c r="F69" s="608"/>
      <c r="G69" s="609"/>
      <c r="H69" s="407"/>
    </row>
    <row r="70" spans="1:8" ht="29.25" customHeight="1" thickBot="1" x14ac:dyDescent="0.3">
      <c r="A70" s="359" t="s">
        <v>107</v>
      </c>
      <c r="B70" s="363" t="s">
        <v>108</v>
      </c>
      <c r="C70" s="354" t="s">
        <v>109</v>
      </c>
      <c r="D70" s="241">
        <v>16</v>
      </c>
      <c r="E70" s="598" t="s">
        <v>238</v>
      </c>
      <c r="F70" s="599"/>
      <c r="G70" s="600"/>
      <c r="H70" s="408"/>
    </row>
    <row r="71" spans="1:8" ht="27" customHeight="1" x14ac:dyDescent="0.25">
      <c r="A71" s="113" t="s">
        <v>571</v>
      </c>
      <c r="B71" s="537" t="s">
        <v>572</v>
      </c>
      <c r="C71" s="537"/>
      <c r="D71" s="125">
        <f>+D72</f>
        <v>5</v>
      </c>
      <c r="E71" s="604"/>
      <c r="F71" s="605"/>
      <c r="G71" s="606"/>
      <c r="H71" s="409"/>
    </row>
    <row r="72" spans="1:8" ht="27" customHeight="1" x14ac:dyDescent="0.25">
      <c r="A72" s="114" t="s">
        <v>573</v>
      </c>
      <c r="B72" s="541" t="s">
        <v>58</v>
      </c>
      <c r="C72" s="541"/>
      <c r="D72" s="126">
        <f>+D73</f>
        <v>5</v>
      </c>
      <c r="E72" s="75" t="s">
        <v>546</v>
      </c>
      <c r="F72" s="85"/>
      <c r="G72" s="270" t="s">
        <v>258</v>
      </c>
      <c r="H72" s="402" t="s">
        <v>376</v>
      </c>
    </row>
    <row r="73" spans="1:8" ht="15" customHeight="1" thickBot="1" x14ac:dyDescent="0.3">
      <c r="A73" s="447" t="s">
        <v>574</v>
      </c>
      <c r="B73" s="447" t="s">
        <v>575</v>
      </c>
      <c r="C73" s="447" t="s">
        <v>576</v>
      </c>
      <c r="D73" s="447">
        <v>5</v>
      </c>
      <c r="E73" s="149" t="s">
        <v>355</v>
      </c>
      <c r="F73" s="448"/>
      <c r="G73" s="280"/>
      <c r="H73" s="405">
        <v>12</v>
      </c>
    </row>
    <row r="74" spans="1:8" ht="29.25" customHeight="1" thickBot="1" x14ac:dyDescent="0.3">
      <c r="A74" s="263">
        <v>3</v>
      </c>
      <c r="B74" s="689" t="s">
        <v>116</v>
      </c>
      <c r="C74" s="689"/>
      <c r="D74" s="237">
        <f>+D75+D78</f>
        <v>212</v>
      </c>
      <c r="E74" s="601"/>
      <c r="F74" s="602"/>
      <c r="G74" s="603"/>
      <c r="H74" s="375"/>
    </row>
    <row r="75" spans="1:8" x14ac:dyDescent="0.25">
      <c r="A75" s="258" t="s">
        <v>117</v>
      </c>
      <c r="B75" s="678" t="s">
        <v>118</v>
      </c>
      <c r="C75" s="678"/>
      <c r="D75" s="244">
        <f>+D76</f>
        <v>119</v>
      </c>
      <c r="E75" s="604"/>
      <c r="F75" s="605"/>
      <c r="G75" s="606"/>
      <c r="H75" s="401"/>
    </row>
    <row r="76" spans="1:8" ht="15.75" customHeight="1" x14ac:dyDescent="0.25">
      <c r="A76" s="261" t="s">
        <v>119</v>
      </c>
      <c r="B76" s="585" t="s">
        <v>120</v>
      </c>
      <c r="C76" s="585"/>
      <c r="D76" s="240">
        <f>+D77</f>
        <v>119</v>
      </c>
      <c r="E76" s="607"/>
      <c r="F76" s="608"/>
      <c r="G76" s="609"/>
      <c r="H76" s="398"/>
    </row>
    <row r="77" spans="1:8" ht="15.75" thickBot="1" x14ac:dyDescent="0.3">
      <c r="A77" s="359" t="s">
        <v>121</v>
      </c>
      <c r="B77" s="4" t="s">
        <v>122</v>
      </c>
      <c r="C77" s="354" t="s">
        <v>123</v>
      </c>
      <c r="D77" s="241">
        <v>119</v>
      </c>
      <c r="E77" s="598" t="s">
        <v>238</v>
      </c>
      <c r="F77" s="599"/>
      <c r="G77" s="600"/>
      <c r="H77" s="404"/>
    </row>
    <row r="78" spans="1:8" x14ac:dyDescent="0.25">
      <c r="A78" s="258" t="s">
        <v>129</v>
      </c>
      <c r="B78" s="678" t="s">
        <v>130</v>
      </c>
      <c r="C78" s="678"/>
      <c r="D78" s="244">
        <f>+D79+D82</f>
        <v>93</v>
      </c>
      <c r="E78" s="604"/>
      <c r="F78" s="605"/>
      <c r="G78" s="606"/>
      <c r="H78" s="401"/>
    </row>
    <row r="79" spans="1:8" ht="22.5" customHeight="1" x14ac:dyDescent="0.25">
      <c r="A79" s="262" t="s">
        <v>131</v>
      </c>
      <c r="B79" s="674" t="s">
        <v>132</v>
      </c>
      <c r="C79" s="674"/>
      <c r="D79" s="242">
        <f>SUM(D80:D81)</f>
        <v>88</v>
      </c>
      <c r="E79" s="75" t="s">
        <v>546</v>
      </c>
      <c r="F79" s="610"/>
      <c r="G79" s="609"/>
      <c r="H79" s="402" t="s">
        <v>376</v>
      </c>
    </row>
    <row r="80" spans="1:8" x14ac:dyDescent="0.25">
      <c r="A80" s="359" t="s">
        <v>133</v>
      </c>
      <c r="B80" s="363" t="s">
        <v>134</v>
      </c>
      <c r="C80" s="354" t="s">
        <v>135</v>
      </c>
      <c r="D80" s="241">
        <v>80</v>
      </c>
      <c r="E80" s="356" t="s">
        <v>355</v>
      </c>
      <c r="F80" s="91"/>
      <c r="G80" s="273"/>
      <c r="H80" s="403">
        <v>12</v>
      </c>
    </row>
    <row r="81" spans="1:11" x14ac:dyDescent="0.25">
      <c r="A81" s="359" t="s">
        <v>136</v>
      </c>
      <c r="B81" s="363" t="s">
        <v>137</v>
      </c>
      <c r="C81" s="354" t="s">
        <v>138</v>
      </c>
      <c r="D81" s="241">
        <v>8</v>
      </c>
      <c r="E81" s="356" t="s">
        <v>355</v>
      </c>
      <c r="F81" s="93"/>
      <c r="G81" s="275"/>
      <c r="H81" s="403">
        <v>12</v>
      </c>
    </row>
    <row r="82" spans="1:11" ht="39" customHeight="1" x14ac:dyDescent="0.25">
      <c r="A82" s="262" t="s">
        <v>142</v>
      </c>
      <c r="B82" s="674" t="s">
        <v>143</v>
      </c>
      <c r="C82" s="674"/>
      <c r="D82" s="242">
        <f>SUM(D83)</f>
        <v>5</v>
      </c>
      <c r="E82" s="607"/>
      <c r="F82" s="608"/>
      <c r="G82" s="609"/>
      <c r="H82" s="398"/>
    </row>
    <row r="83" spans="1:11" ht="21.75" thickBot="1" x14ac:dyDescent="0.3">
      <c r="A83" s="359" t="s">
        <v>144</v>
      </c>
      <c r="B83" s="4" t="s">
        <v>145</v>
      </c>
      <c r="C83" s="354" t="s">
        <v>146</v>
      </c>
      <c r="D83" s="241">
        <v>5</v>
      </c>
      <c r="E83" s="598" t="s">
        <v>238</v>
      </c>
      <c r="F83" s="599"/>
      <c r="G83" s="600"/>
      <c r="H83" s="399"/>
    </row>
    <row r="84" spans="1:11" ht="15.75" thickBot="1" x14ac:dyDescent="0.3">
      <c r="A84" s="263">
        <v>4</v>
      </c>
      <c r="B84" s="689" t="s">
        <v>154</v>
      </c>
      <c r="C84" s="689"/>
      <c r="D84" s="150"/>
      <c r="E84" s="601"/>
      <c r="F84" s="602"/>
      <c r="G84" s="603"/>
      <c r="H84" s="375"/>
    </row>
    <row r="85" spans="1:11" x14ac:dyDescent="0.25">
      <c r="A85" s="264" t="s">
        <v>155</v>
      </c>
      <c r="B85" s="23" t="s">
        <v>239</v>
      </c>
      <c r="C85" s="24" t="s">
        <v>240</v>
      </c>
      <c r="D85" s="152">
        <v>1</v>
      </c>
      <c r="E85" s="800" t="s">
        <v>153</v>
      </c>
      <c r="F85" s="801"/>
      <c r="G85" s="801"/>
      <c r="H85" s="273"/>
    </row>
    <row r="86" spans="1:11" ht="21" x14ac:dyDescent="0.25">
      <c r="A86" s="265" t="s">
        <v>156</v>
      </c>
      <c r="B86" s="363" t="s">
        <v>241</v>
      </c>
      <c r="C86" s="354" t="s">
        <v>242</v>
      </c>
      <c r="D86" s="153">
        <v>1</v>
      </c>
      <c r="E86" s="802"/>
      <c r="F86" s="803"/>
      <c r="G86" s="803"/>
      <c r="H86" s="274"/>
    </row>
    <row r="87" spans="1:11" x14ac:dyDescent="0.25">
      <c r="A87" s="359" t="s">
        <v>157</v>
      </c>
      <c r="B87" s="22" t="s">
        <v>243</v>
      </c>
      <c r="C87" s="355" t="s">
        <v>244</v>
      </c>
      <c r="D87" s="153">
        <v>1</v>
      </c>
      <c r="E87" s="802"/>
      <c r="F87" s="803"/>
      <c r="G87" s="803"/>
      <c r="H87" s="274"/>
    </row>
    <row r="88" spans="1:11" ht="21.75" thickBot="1" x14ac:dyDescent="0.3">
      <c r="A88" s="357" t="s">
        <v>158</v>
      </c>
      <c r="B88" s="364" t="s">
        <v>245</v>
      </c>
      <c r="C88" s="372" t="s">
        <v>246</v>
      </c>
      <c r="D88" s="373">
        <v>1</v>
      </c>
      <c r="E88" s="802"/>
      <c r="F88" s="803"/>
      <c r="G88" s="803"/>
      <c r="H88" s="274"/>
    </row>
    <row r="89" spans="1:11" ht="15" customHeight="1" x14ac:dyDescent="0.25">
      <c r="A89" s="808" t="s">
        <v>633</v>
      </c>
      <c r="B89" s="809"/>
      <c r="C89" s="809"/>
      <c r="D89" s="809"/>
      <c r="E89" s="809"/>
      <c r="F89" s="809"/>
      <c r="G89" s="809"/>
      <c r="H89" s="809"/>
    </row>
    <row r="90" spans="1:11" x14ac:dyDescent="0.25">
      <c r="A90" s="810"/>
      <c r="B90" s="810"/>
      <c r="C90" s="810"/>
      <c r="D90" s="810"/>
      <c r="E90" s="810"/>
      <c r="F90" s="810"/>
      <c r="G90" s="810"/>
      <c r="H90" s="810"/>
      <c r="J90" s="154"/>
      <c r="K90" s="154"/>
    </row>
    <row r="91" spans="1:11" x14ac:dyDescent="0.25">
      <c r="A91" s="810"/>
      <c r="B91" s="810"/>
      <c r="C91" s="810"/>
      <c r="D91" s="810"/>
      <c r="E91" s="810"/>
      <c r="F91" s="810"/>
      <c r="G91" s="810"/>
      <c r="H91" s="810"/>
      <c r="J91" s="154"/>
      <c r="K91" s="154"/>
    </row>
    <row r="92" spans="1:11" x14ac:dyDescent="0.25">
      <c r="A92" s="810"/>
      <c r="B92" s="810"/>
      <c r="C92" s="810"/>
      <c r="D92" s="810"/>
      <c r="E92" s="810"/>
      <c r="F92" s="810"/>
      <c r="G92" s="810"/>
      <c r="H92" s="810"/>
      <c r="J92" s="154"/>
      <c r="K92" s="154"/>
    </row>
    <row r="93" spans="1:11" ht="15.75" thickBot="1" x14ac:dyDescent="0.3">
      <c r="A93" s="811"/>
      <c r="B93" s="811"/>
      <c r="C93" s="811"/>
      <c r="D93" s="811"/>
      <c r="E93" s="811"/>
      <c r="F93" s="811"/>
      <c r="G93" s="811"/>
      <c r="H93" s="811"/>
      <c r="J93" s="154"/>
      <c r="K93" s="154"/>
    </row>
    <row r="94" spans="1:11" x14ac:dyDescent="0.25">
      <c r="J94" s="154"/>
      <c r="K94" s="154"/>
    </row>
    <row r="95" spans="1:11" x14ac:dyDescent="0.25">
      <c r="J95" s="154"/>
      <c r="K95" s="154"/>
    </row>
    <row r="96" spans="1:11" x14ac:dyDescent="0.25">
      <c r="J96" s="154"/>
      <c r="K96" s="154"/>
    </row>
  </sheetData>
  <sheetProtection password="DFDE" sheet="1" objects="1" scenarios="1"/>
  <mergeCells count="139">
    <mergeCell ref="A89:H93"/>
    <mergeCell ref="F17:G26"/>
    <mergeCell ref="F11:G12"/>
    <mergeCell ref="F30:G33"/>
    <mergeCell ref="A45:A47"/>
    <mergeCell ref="B45:B47"/>
    <mergeCell ref="C45:C47"/>
    <mergeCell ref="D45:D47"/>
    <mergeCell ref="E45:E47"/>
    <mergeCell ref="A48:A50"/>
    <mergeCell ref="B48:B50"/>
    <mergeCell ref="C48:C50"/>
    <mergeCell ref="D48:D50"/>
    <mergeCell ref="E48:E50"/>
    <mergeCell ref="B55:C55"/>
    <mergeCell ref="F55:G55"/>
    <mergeCell ref="A32:A33"/>
    <mergeCell ref="B32:B33"/>
    <mergeCell ref="C32:C33"/>
    <mergeCell ref="D32:D33"/>
    <mergeCell ref="E32:E33"/>
    <mergeCell ref="A30:A31"/>
    <mergeCell ref="B30:B31"/>
    <mergeCell ref="C30:C31"/>
    <mergeCell ref="D30:D31"/>
    <mergeCell ref="E77:G77"/>
    <mergeCell ref="A39:A44"/>
    <mergeCell ref="B34:C34"/>
    <mergeCell ref="E34:G34"/>
    <mergeCell ref="E35:G35"/>
    <mergeCell ref="B36:C36"/>
    <mergeCell ref="E36:G36"/>
    <mergeCell ref="E42:E44"/>
    <mergeCell ref="E61:G61"/>
    <mergeCell ref="B62:C62"/>
    <mergeCell ref="B78:C78"/>
    <mergeCell ref="E78:G78"/>
    <mergeCell ref="B79:C79"/>
    <mergeCell ref="F79:G79"/>
    <mergeCell ref="B75:C75"/>
    <mergeCell ref="E75:G75"/>
    <mergeCell ref="H30:H31"/>
    <mergeCell ref="H32:H33"/>
    <mergeCell ref="B72:C72"/>
    <mergeCell ref="B71:C71"/>
    <mergeCell ref="E71:G71"/>
    <mergeCell ref="B54:C54"/>
    <mergeCell ref="E70:G70"/>
    <mergeCell ref="B74:C74"/>
    <mergeCell ref="E74:G74"/>
    <mergeCell ref="E60:G60"/>
    <mergeCell ref="B59:C59"/>
    <mergeCell ref="E59:G59"/>
    <mergeCell ref="E54:G54"/>
    <mergeCell ref="B61:C61"/>
    <mergeCell ref="B39:B44"/>
    <mergeCell ref="C39:C44"/>
    <mergeCell ref="D39:D44"/>
    <mergeCell ref="E39:E41"/>
    <mergeCell ref="E85:G88"/>
    <mergeCell ref="B82:C82"/>
    <mergeCell ref="E82:G82"/>
    <mergeCell ref="E83:G83"/>
    <mergeCell ref="B84:C84"/>
    <mergeCell ref="E84:G84"/>
    <mergeCell ref="H19:H20"/>
    <mergeCell ref="H21:H22"/>
    <mergeCell ref="H23:H24"/>
    <mergeCell ref="B52:C52"/>
    <mergeCell ref="E52:G52"/>
    <mergeCell ref="E53:G53"/>
    <mergeCell ref="B37:C37"/>
    <mergeCell ref="E37:G37"/>
    <mergeCell ref="B38:C38"/>
    <mergeCell ref="B27:C27"/>
    <mergeCell ref="E27:G27"/>
    <mergeCell ref="E28:G28"/>
    <mergeCell ref="B29:C29"/>
    <mergeCell ref="H25:H26"/>
    <mergeCell ref="B76:C76"/>
    <mergeCell ref="E76:G76"/>
    <mergeCell ref="B69:C69"/>
    <mergeCell ref="E69:G69"/>
    <mergeCell ref="A25:A26"/>
    <mergeCell ref="B25:B26"/>
    <mergeCell ref="C25:C26"/>
    <mergeCell ref="D25:D26"/>
    <mergeCell ref="E25:E26"/>
    <mergeCell ref="A23:A24"/>
    <mergeCell ref="B23:B24"/>
    <mergeCell ref="C23:C24"/>
    <mergeCell ref="D23:D24"/>
    <mergeCell ref="E23:E24"/>
    <mergeCell ref="H17:H18"/>
    <mergeCell ref="A17:A18"/>
    <mergeCell ref="B17:B18"/>
    <mergeCell ref="C17:C18"/>
    <mergeCell ref="D17:D18"/>
    <mergeCell ref="E17:E18"/>
    <mergeCell ref="B6:C6"/>
    <mergeCell ref="A7:A8"/>
    <mergeCell ref="B7:B8"/>
    <mergeCell ref="C7:C8"/>
    <mergeCell ref="D7:D8"/>
    <mergeCell ref="E7:E8"/>
    <mergeCell ref="A15:A16"/>
    <mergeCell ref="B15:B16"/>
    <mergeCell ref="C15:C16"/>
    <mergeCell ref="D15:D16"/>
    <mergeCell ref="E15:E16"/>
    <mergeCell ref="A13:A14"/>
    <mergeCell ref="B13:B14"/>
    <mergeCell ref="C13:C14"/>
    <mergeCell ref="D13:D14"/>
    <mergeCell ref="E13:E14"/>
    <mergeCell ref="B5:C5"/>
    <mergeCell ref="E5:G5"/>
    <mergeCell ref="A1:A4"/>
    <mergeCell ref="B1:B3"/>
    <mergeCell ref="C1:C4"/>
    <mergeCell ref="D1:D4"/>
    <mergeCell ref="E1:G4"/>
    <mergeCell ref="F63:F67"/>
    <mergeCell ref="A9:A10"/>
    <mergeCell ref="B9:B10"/>
    <mergeCell ref="C9:C10"/>
    <mergeCell ref="D9:D10"/>
    <mergeCell ref="E9:E10"/>
    <mergeCell ref="A21:A22"/>
    <mergeCell ref="B21:B22"/>
    <mergeCell ref="C21:C22"/>
    <mergeCell ref="D21:D22"/>
    <mergeCell ref="E21:E22"/>
    <mergeCell ref="A19:A20"/>
    <mergeCell ref="B19:B20"/>
    <mergeCell ref="C19:C20"/>
    <mergeCell ref="D19:D20"/>
    <mergeCell ref="E19:E20"/>
    <mergeCell ref="E30:E31"/>
  </mergeCells>
  <hyperlinks>
    <hyperlink ref="E28" location="'Anexo-Administrados'!A1" display="Ver Anexo Administrados"/>
    <hyperlink ref="E53" location="'Anexo-Administrados'!A1" display="Ver Anexo Administrados"/>
    <hyperlink ref="E60" location="'Anexo-Administrados'!A1" display="Ver Anexo Administrados"/>
    <hyperlink ref="E70" location="'Anexo-Administrados'!A1" display="Ver Anexo Administrados"/>
    <hyperlink ref="E77" location="'Anexo-Administrados'!A1" display="Ver Anexo Administrados"/>
    <hyperlink ref="E83" location="'Anexo-Administrados'!A1" display="Ver Anexo Administrados"/>
    <hyperlink ref="E35" location="'Anexo-Administrados'!A1" display="Ver Anexo Administrados"/>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118"/>
  <sheetViews>
    <sheetView workbookViewId="0">
      <selection activeCell="E5" sqref="E5"/>
    </sheetView>
  </sheetViews>
  <sheetFormatPr baseColWidth="10" defaultRowHeight="15" x14ac:dyDescent="0.25"/>
  <cols>
    <col min="1" max="1" width="11.42578125" style="344"/>
    <col min="2" max="2" width="20.85546875" customWidth="1"/>
    <col min="3" max="3" width="37.5703125" customWidth="1"/>
    <col min="4" max="4" width="11.42578125" style="155"/>
  </cols>
  <sheetData>
    <row r="1" spans="1:4" ht="30" customHeight="1" thickBot="1" x14ac:dyDescent="0.3">
      <c r="A1" s="842" t="s">
        <v>813</v>
      </c>
      <c r="B1" s="843"/>
      <c r="C1" s="843"/>
      <c r="D1" s="844"/>
    </row>
    <row r="2" spans="1:4" x14ac:dyDescent="0.25">
      <c r="A2" s="834" t="s">
        <v>0</v>
      </c>
      <c r="B2" s="661" t="s">
        <v>147</v>
      </c>
      <c r="C2" s="664" t="s">
        <v>148</v>
      </c>
      <c r="D2" s="837" t="s">
        <v>3</v>
      </c>
    </row>
    <row r="3" spans="1:4" ht="15" customHeight="1" x14ac:dyDescent="0.25">
      <c r="A3" s="835"/>
      <c r="B3" s="662"/>
      <c r="C3" s="665"/>
      <c r="D3" s="838"/>
    </row>
    <row r="4" spans="1:4" x14ac:dyDescent="0.25">
      <c r="A4" s="835"/>
      <c r="B4" s="663"/>
      <c r="C4" s="665"/>
      <c r="D4" s="838"/>
    </row>
    <row r="5" spans="1:4" ht="15.75" customHeight="1" thickBot="1" x14ac:dyDescent="0.3">
      <c r="A5" s="836"/>
      <c r="B5" s="21" t="s">
        <v>150</v>
      </c>
      <c r="C5" s="666"/>
      <c r="D5" s="839"/>
    </row>
    <row r="6" spans="1:4" ht="27" customHeight="1" thickBot="1" x14ac:dyDescent="0.3">
      <c r="A6" s="250">
        <v>1</v>
      </c>
      <c r="B6" s="527" t="s">
        <v>236</v>
      </c>
      <c r="C6" s="527"/>
      <c r="D6" s="338">
        <f>+D7+D46+D48+D57</f>
        <v>16</v>
      </c>
    </row>
    <row r="7" spans="1:4" ht="15.75" customHeight="1" thickBot="1" x14ac:dyDescent="0.3">
      <c r="A7" s="251" t="s">
        <v>4</v>
      </c>
      <c r="B7" s="541" t="s">
        <v>5</v>
      </c>
      <c r="C7" s="541"/>
      <c r="D7" s="339">
        <f>SUM(D8+D12+D16+D17+D18+D22+D26+D30+D34+D38+D42)</f>
        <v>12</v>
      </c>
    </row>
    <row r="8" spans="1:4" ht="15" customHeight="1" x14ac:dyDescent="0.25">
      <c r="A8" s="616" t="s">
        <v>6</v>
      </c>
      <c r="B8" s="650" t="s">
        <v>7</v>
      </c>
      <c r="C8" s="650" t="s">
        <v>611</v>
      </c>
      <c r="D8" s="619">
        <v>2</v>
      </c>
    </row>
    <row r="9" spans="1:4" x14ac:dyDescent="0.25">
      <c r="A9" s="617"/>
      <c r="B9" s="651"/>
      <c r="C9" s="651"/>
      <c r="D9" s="620"/>
    </row>
    <row r="10" spans="1:4" x14ac:dyDescent="0.25">
      <c r="A10" s="617"/>
      <c r="B10" s="651"/>
      <c r="C10" s="651"/>
      <c r="D10" s="620"/>
    </row>
    <row r="11" spans="1:4" x14ac:dyDescent="0.25">
      <c r="A11" s="617"/>
      <c r="B11" s="651"/>
      <c r="C11" s="651"/>
      <c r="D11" s="620"/>
    </row>
    <row r="12" spans="1:4" ht="15" customHeight="1" x14ac:dyDescent="0.25">
      <c r="A12" s="617" t="s">
        <v>10</v>
      </c>
      <c r="B12" s="614" t="s">
        <v>11</v>
      </c>
      <c r="C12" s="614" t="s">
        <v>659</v>
      </c>
      <c r="D12" s="620">
        <v>1</v>
      </c>
    </row>
    <row r="13" spans="1:4" x14ac:dyDescent="0.25">
      <c r="A13" s="617"/>
      <c r="B13" s="614" t="s">
        <v>11</v>
      </c>
      <c r="C13" s="614" t="s">
        <v>288</v>
      </c>
      <c r="D13" s="620">
        <v>10</v>
      </c>
    </row>
    <row r="14" spans="1:4" x14ac:dyDescent="0.25">
      <c r="A14" s="617"/>
      <c r="B14" s="614" t="s">
        <v>11</v>
      </c>
      <c r="C14" s="614" t="s">
        <v>288</v>
      </c>
      <c r="D14" s="620">
        <v>10</v>
      </c>
    </row>
    <row r="15" spans="1:4" x14ac:dyDescent="0.25">
      <c r="A15" s="617"/>
      <c r="B15" s="614" t="s">
        <v>11</v>
      </c>
      <c r="C15" s="614" t="s">
        <v>288</v>
      </c>
      <c r="D15" s="620">
        <v>10</v>
      </c>
    </row>
    <row r="16" spans="1:4" ht="30.75" customHeight="1" x14ac:dyDescent="0.25">
      <c r="A16" s="298" t="s">
        <v>18</v>
      </c>
      <c r="B16" s="302" t="s">
        <v>19</v>
      </c>
      <c r="C16" s="295" t="s">
        <v>612</v>
      </c>
      <c r="D16" s="299">
        <v>1</v>
      </c>
    </row>
    <row r="17" spans="1:4" ht="34.5" customHeight="1" x14ac:dyDescent="0.25">
      <c r="A17" s="298" t="s">
        <v>21</v>
      </c>
      <c r="B17" s="302" t="s">
        <v>22</v>
      </c>
      <c r="C17" s="295" t="s">
        <v>585</v>
      </c>
      <c r="D17" s="299">
        <v>1</v>
      </c>
    </row>
    <row r="18" spans="1:4" ht="15" customHeight="1" x14ac:dyDescent="0.25">
      <c r="A18" s="617" t="s">
        <v>27</v>
      </c>
      <c r="B18" s="614" t="s">
        <v>28</v>
      </c>
      <c r="C18" s="614" t="s">
        <v>293</v>
      </c>
      <c r="D18" s="620">
        <v>1</v>
      </c>
    </row>
    <row r="19" spans="1:4" x14ac:dyDescent="0.25">
      <c r="A19" s="617"/>
      <c r="B19" s="614" t="s">
        <v>22</v>
      </c>
      <c r="C19" s="614" t="s">
        <v>293</v>
      </c>
      <c r="D19" s="620">
        <v>6</v>
      </c>
    </row>
    <row r="20" spans="1:4" x14ac:dyDescent="0.25">
      <c r="A20" s="617"/>
      <c r="B20" s="614" t="s">
        <v>22</v>
      </c>
      <c r="C20" s="614" t="s">
        <v>293</v>
      </c>
      <c r="D20" s="620">
        <v>6</v>
      </c>
    </row>
    <row r="21" spans="1:4" x14ac:dyDescent="0.25">
      <c r="A21" s="617"/>
      <c r="B21" s="614" t="s">
        <v>22</v>
      </c>
      <c r="C21" s="614" t="s">
        <v>293</v>
      </c>
      <c r="D21" s="620">
        <v>6</v>
      </c>
    </row>
    <row r="22" spans="1:4" x14ac:dyDescent="0.25">
      <c r="A22" s="617" t="s">
        <v>31</v>
      </c>
      <c r="B22" s="614" t="s">
        <v>32</v>
      </c>
      <c r="C22" s="614" t="s">
        <v>297</v>
      </c>
      <c r="D22" s="620">
        <v>1</v>
      </c>
    </row>
    <row r="23" spans="1:4" x14ac:dyDescent="0.25">
      <c r="A23" s="617"/>
      <c r="B23" s="614" t="s">
        <v>28</v>
      </c>
      <c r="C23" s="614" t="s">
        <v>297</v>
      </c>
      <c r="D23" s="620">
        <v>10</v>
      </c>
    </row>
    <row r="24" spans="1:4" ht="15" customHeight="1" x14ac:dyDescent="0.25">
      <c r="A24" s="617"/>
      <c r="B24" s="614" t="s">
        <v>28</v>
      </c>
      <c r="C24" s="614" t="s">
        <v>297</v>
      </c>
      <c r="D24" s="620">
        <v>10</v>
      </c>
    </row>
    <row r="25" spans="1:4" x14ac:dyDescent="0.25">
      <c r="A25" s="617"/>
      <c r="B25" s="614" t="s">
        <v>28</v>
      </c>
      <c r="C25" s="614" t="s">
        <v>297</v>
      </c>
      <c r="D25" s="620">
        <v>10</v>
      </c>
    </row>
    <row r="26" spans="1:4" x14ac:dyDescent="0.25">
      <c r="A26" s="617" t="s">
        <v>36</v>
      </c>
      <c r="B26" s="614" t="s">
        <v>37</v>
      </c>
      <c r="C26" s="614" t="s">
        <v>184</v>
      </c>
      <c r="D26" s="620">
        <v>1</v>
      </c>
    </row>
    <row r="27" spans="1:4" x14ac:dyDescent="0.25">
      <c r="A27" s="617"/>
      <c r="B27" s="614" t="s">
        <v>32</v>
      </c>
      <c r="C27" s="614" t="s">
        <v>184</v>
      </c>
      <c r="D27" s="620">
        <v>30</v>
      </c>
    </row>
    <row r="28" spans="1:4" x14ac:dyDescent="0.25">
      <c r="A28" s="617"/>
      <c r="B28" s="614" t="s">
        <v>32</v>
      </c>
      <c r="C28" s="614" t="s">
        <v>184</v>
      </c>
      <c r="D28" s="620">
        <v>30</v>
      </c>
    </row>
    <row r="29" spans="1:4" x14ac:dyDescent="0.25">
      <c r="A29" s="617"/>
      <c r="B29" s="614" t="s">
        <v>32</v>
      </c>
      <c r="C29" s="614" t="s">
        <v>184</v>
      </c>
      <c r="D29" s="620">
        <v>30</v>
      </c>
    </row>
    <row r="30" spans="1:4" x14ac:dyDescent="0.25">
      <c r="A30" s="617" t="s">
        <v>43</v>
      </c>
      <c r="B30" s="614" t="s">
        <v>44</v>
      </c>
      <c r="C30" s="614" t="s">
        <v>299</v>
      </c>
      <c r="D30" s="620">
        <v>1</v>
      </c>
    </row>
    <row r="31" spans="1:4" x14ac:dyDescent="0.25">
      <c r="A31" s="617"/>
      <c r="B31" s="614" t="s">
        <v>37</v>
      </c>
      <c r="C31" s="614" t="s">
        <v>299</v>
      </c>
      <c r="D31" s="620">
        <v>2</v>
      </c>
    </row>
    <row r="32" spans="1:4" x14ac:dyDescent="0.25">
      <c r="A32" s="617"/>
      <c r="B32" s="614" t="s">
        <v>37</v>
      </c>
      <c r="C32" s="614" t="s">
        <v>299</v>
      </c>
      <c r="D32" s="620">
        <v>2</v>
      </c>
    </row>
    <row r="33" spans="1:4" x14ac:dyDescent="0.25">
      <c r="A33" s="617"/>
      <c r="B33" s="614" t="s">
        <v>37</v>
      </c>
      <c r="C33" s="614" t="s">
        <v>299</v>
      </c>
      <c r="D33" s="620">
        <v>2</v>
      </c>
    </row>
    <row r="34" spans="1:4" x14ac:dyDescent="0.25">
      <c r="A34" s="617" t="s">
        <v>289</v>
      </c>
      <c r="B34" s="614" t="s">
        <v>290</v>
      </c>
      <c r="C34" s="614" t="s">
        <v>33</v>
      </c>
      <c r="D34" s="620">
        <v>1</v>
      </c>
    </row>
    <row r="35" spans="1:4" x14ac:dyDescent="0.25">
      <c r="A35" s="617"/>
      <c r="B35" s="614" t="s">
        <v>44</v>
      </c>
      <c r="C35" s="614" t="s">
        <v>33</v>
      </c>
      <c r="D35" s="620">
        <v>1</v>
      </c>
    </row>
    <row r="36" spans="1:4" x14ac:dyDescent="0.25">
      <c r="A36" s="617"/>
      <c r="B36" s="614" t="s">
        <v>44</v>
      </c>
      <c r="C36" s="614" t="s">
        <v>33</v>
      </c>
      <c r="D36" s="620">
        <v>1</v>
      </c>
    </row>
    <row r="37" spans="1:4" x14ac:dyDescent="0.25">
      <c r="A37" s="617"/>
      <c r="B37" s="614" t="s">
        <v>44</v>
      </c>
      <c r="C37" s="614" t="s">
        <v>33</v>
      </c>
      <c r="D37" s="620">
        <v>1</v>
      </c>
    </row>
    <row r="38" spans="1:4" x14ac:dyDescent="0.25">
      <c r="A38" s="617" t="s">
        <v>291</v>
      </c>
      <c r="B38" s="614" t="s">
        <v>292</v>
      </c>
      <c r="C38" s="614" t="s">
        <v>38</v>
      </c>
      <c r="D38" s="620">
        <v>1</v>
      </c>
    </row>
    <row r="39" spans="1:4" x14ac:dyDescent="0.25">
      <c r="A39" s="617"/>
      <c r="B39" s="614" t="s">
        <v>290</v>
      </c>
      <c r="C39" s="614" t="s">
        <v>38</v>
      </c>
      <c r="D39" s="620">
        <v>1</v>
      </c>
    </row>
    <row r="40" spans="1:4" x14ac:dyDescent="0.25">
      <c r="A40" s="617"/>
      <c r="B40" s="614" t="s">
        <v>290</v>
      </c>
      <c r="C40" s="614" t="s">
        <v>38</v>
      </c>
      <c r="D40" s="620">
        <v>1</v>
      </c>
    </row>
    <row r="41" spans="1:4" x14ac:dyDescent="0.25">
      <c r="A41" s="617"/>
      <c r="B41" s="614" t="s">
        <v>290</v>
      </c>
      <c r="C41" s="614" t="s">
        <v>38</v>
      </c>
      <c r="D41" s="620">
        <v>1</v>
      </c>
    </row>
    <row r="42" spans="1:4" x14ac:dyDescent="0.25">
      <c r="A42" s="617" t="s">
        <v>365</v>
      </c>
      <c r="B42" s="614" t="s">
        <v>52</v>
      </c>
      <c r="C42" s="614" t="s">
        <v>45</v>
      </c>
      <c r="D42" s="620">
        <v>1</v>
      </c>
    </row>
    <row r="43" spans="1:4" x14ac:dyDescent="0.25">
      <c r="A43" s="617"/>
      <c r="B43" s="614" t="s">
        <v>292</v>
      </c>
      <c r="C43" s="614" t="s">
        <v>45</v>
      </c>
      <c r="D43" s="620">
        <v>1</v>
      </c>
    </row>
    <row r="44" spans="1:4" x14ac:dyDescent="0.25">
      <c r="A44" s="617"/>
      <c r="B44" s="614" t="s">
        <v>292</v>
      </c>
      <c r="C44" s="614" t="s">
        <v>45</v>
      </c>
      <c r="D44" s="620">
        <v>1</v>
      </c>
    </row>
    <row r="45" spans="1:4" ht="15" customHeight="1" thickBot="1" x14ac:dyDescent="0.3">
      <c r="A45" s="840"/>
      <c r="B45" s="841" t="s">
        <v>292</v>
      </c>
      <c r="C45" s="841" t="s">
        <v>45</v>
      </c>
      <c r="D45" s="849">
        <v>1</v>
      </c>
    </row>
    <row r="46" spans="1:4" ht="38.25" customHeight="1" x14ac:dyDescent="0.25">
      <c r="A46" s="253" t="s">
        <v>49</v>
      </c>
      <c r="B46" s="585" t="s">
        <v>50</v>
      </c>
      <c r="C46" s="585"/>
      <c r="D46" s="340">
        <f>SUM(D47)</f>
        <v>1</v>
      </c>
    </row>
    <row r="47" spans="1:4" ht="15" customHeight="1" x14ac:dyDescent="0.25">
      <c r="A47" s="254" t="s">
        <v>51</v>
      </c>
      <c r="B47" s="4" t="s">
        <v>366</v>
      </c>
      <c r="C47" s="295" t="s">
        <v>53</v>
      </c>
      <c r="D47" s="299">
        <v>1</v>
      </c>
    </row>
    <row r="48" spans="1:4" ht="15" customHeight="1" x14ac:dyDescent="0.25">
      <c r="A48" s="255" t="s">
        <v>191</v>
      </c>
      <c r="B48" s="674" t="s">
        <v>192</v>
      </c>
      <c r="C48" s="674"/>
      <c r="D48" s="341">
        <f>SUM(D49+D53)</f>
        <v>2</v>
      </c>
    </row>
    <row r="49" spans="1:4" ht="15" customHeight="1" x14ac:dyDescent="0.25">
      <c r="A49" s="690" t="s">
        <v>304</v>
      </c>
      <c r="B49" s="806" t="s">
        <v>305</v>
      </c>
      <c r="C49" s="806" t="s">
        <v>193</v>
      </c>
      <c r="D49" s="828">
        <v>1</v>
      </c>
    </row>
    <row r="50" spans="1:4" ht="15" customHeight="1" x14ac:dyDescent="0.25">
      <c r="A50" s="845"/>
      <c r="B50" s="807" t="s">
        <v>305</v>
      </c>
      <c r="C50" s="807" t="s">
        <v>193</v>
      </c>
      <c r="D50" s="847">
        <v>3</v>
      </c>
    </row>
    <row r="51" spans="1:4" ht="15" customHeight="1" x14ac:dyDescent="0.25">
      <c r="A51" s="845"/>
      <c r="B51" s="807" t="s">
        <v>305</v>
      </c>
      <c r="C51" s="807" t="s">
        <v>193</v>
      </c>
      <c r="D51" s="847">
        <v>3</v>
      </c>
    </row>
    <row r="52" spans="1:4" ht="15" customHeight="1" x14ac:dyDescent="0.25">
      <c r="A52" s="846"/>
      <c r="B52" s="799" t="s">
        <v>305</v>
      </c>
      <c r="C52" s="799" t="s">
        <v>193</v>
      </c>
      <c r="D52" s="848">
        <v>3</v>
      </c>
    </row>
    <row r="53" spans="1:4" x14ac:dyDescent="0.25">
      <c r="A53" s="690" t="s">
        <v>306</v>
      </c>
      <c r="B53" s="806" t="s">
        <v>307</v>
      </c>
      <c r="C53" s="806" t="s">
        <v>202</v>
      </c>
      <c r="D53" s="828">
        <v>1</v>
      </c>
    </row>
    <row r="54" spans="1:4" x14ac:dyDescent="0.25">
      <c r="A54" s="845"/>
      <c r="B54" s="807" t="s">
        <v>307</v>
      </c>
      <c r="C54" s="807" t="s">
        <v>202</v>
      </c>
      <c r="D54" s="847">
        <v>4</v>
      </c>
    </row>
    <row r="55" spans="1:4" x14ac:dyDescent="0.25">
      <c r="A55" s="845"/>
      <c r="B55" s="807" t="s">
        <v>307</v>
      </c>
      <c r="C55" s="807" t="s">
        <v>202</v>
      </c>
      <c r="D55" s="847">
        <v>4</v>
      </c>
    </row>
    <row r="56" spans="1:4" x14ac:dyDescent="0.25">
      <c r="A56" s="846"/>
      <c r="B56" s="799" t="s">
        <v>307</v>
      </c>
      <c r="C56" s="799" t="s">
        <v>202</v>
      </c>
      <c r="D56" s="848">
        <v>4</v>
      </c>
    </row>
    <row r="57" spans="1:4" ht="38.25" customHeight="1" x14ac:dyDescent="0.25">
      <c r="A57" s="256" t="s">
        <v>314</v>
      </c>
      <c r="B57" s="504" t="s">
        <v>308</v>
      </c>
      <c r="C57" s="504"/>
      <c r="D57" s="339">
        <f>+D58</f>
        <v>1</v>
      </c>
    </row>
    <row r="58" spans="1:4" ht="15" customHeight="1" x14ac:dyDescent="0.25">
      <c r="A58" s="254" t="s">
        <v>315</v>
      </c>
      <c r="B58" s="4" t="s">
        <v>316</v>
      </c>
      <c r="C58" s="295" t="s">
        <v>309</v>
      </c>
      <c r="D58" s="299">
        <v>1</v>
      </c>
    </row>
    <row r="59" spans="1:4" ht="15.75" customHeight="1" thickBot="1" x14ac:dyDescent="0.3">
      <c r="A59" s="257">
        <v>2</v>
      </c>
      <c r="B59" s="675" t="s">
        <v>54</v>
      </c>
      <c r="C59" s="675"/>
      <c r="D59" s="342">
        <f>+D60+D83+D90+D105</f>
        <v>41</v>
      </c>
    </row>
    <row r="60" spans="1:4" ht="28.5" customHeight="1" x14ac:dyDescent="0.25">
      <c r="A60" s="258" t="s">
        <v>55</v>
      </c>
      <c r="B60" s="678" t="s">
        <v>56</v>
      </c>
      <c r="C60" s="678"/>
      <c r="D60" s="343">
        <f>+D61+D81</f>
        <v>13</v>
      </c>
    </row>
    <row r="61" spans="1:4" ht="38.25" customHeight="1" thickBot="1" x14ac:dyDescent="0.3">
      <c r="A61" s="259" t="s">
        <v>57</v>
      </c>
      <c r="B61" s="541" t="s">
        <v>58</v>
      </c>
      <c r="C61" s="541"/>
      <c r="D61" s="345">
        <f>SUM(D62+D68+D74+D80)</f>
        <v>12</v>
      </c>
    </row>
    <row r="62" spans="1:4" x14ac:dyDescent="0.25">
      <c r="A62" s="616" t="s">
        <v>59</v>
      </c>
      <c r="B62" s="618" t="s">
        <v>60</v>
      </c>
      <c r="C62" s="618" t="s">
        <v>318</v>
      </c>
      <c r="D62" s="619">
        <v>5</v>
      </c>
    </row>
    <row r="63" spans="1:4" x14ac:dyDescent="0.25">
      <c r="A63" s="617"/>
      <c r="B63" s="614" t="s">
        <v>60</v>
      </c>
      <c r="C63" s="614" t="s">
        <v>318</v>
      </c>
      <c r="D63" s="620">
        <v>909</v>
      </c>
    </row>
    <row r="64" spans="1:4" x14ac:dyDescent="0.25">
      <c r="A64" s="617"/>
      <c r="B64" s="614" t="s">
        <v>60</v>
      </c>
      <c r="C64" s="614" t="s">
        <v>318</v>
      </c>
      <c r="D64" s="620">
        <v>909</v>
      </c>
    </row>
    <row r="65" spans="1:4" x14ac:dyDescent="0.25">
      <c r="A65" s="617"/>
      <c r="B65" s="614" t="s">
        <v>60</v>
      </c>
      <c r="C65" s="614" t="s">
        <v>318</v>
      </c>
      <c r="D65" s="620">
        <v>909</v>
      </c>
    </row>
    <row r="66" spans="1:4" x14ac:dyDescent="0.25">
      <c r="A66" s="617"/>
      <c r="B66" s="614" t="s">
        <v>60</v>
      </c>
      <c r="C66" s="614" t="s">
        <v>318</v>
      </c>
      <c r="D66" s="620">
        <v>909</v>
      </c>
    </row>
    <row r="67" spans="1:4" x14ac:dyDescent="0.25">
      <c r="A67" s="617"/>
      <c r="B67" s="614" t="s">
        <v>60</v>
      </c>
      <c r="C67" s="614" t="s">
        <v>318</v>
      </c>
      <c r="D67" s="620">
        <v>909</v>
      </c>
    </row>
    <row r="68" spans="1:4" ht="22.5" customHeight="1" x14ac:dyDescent="0.25">
      <c r="A68" s="617" t="s">
        <v>65</v>
      </c>
      <c r="B68" s="614" t="s">
        <v>66</v>
      </c>
      <c r="C68" s="614" t="s">
        <v>567</v>
      </c>
      <c r="D68" s="620">
        <v>3</v>
      </c>
    </row>
    <row r="69" spans="1:4" ht="39" customHeight="1" x14ac:dyDescent="0.25">
      <c r="A69" s="617"/>
      <c r="B69" s="614" t="s">
        <v>60</v>
      </c>
      <c r="C69" s="614" t="s">
        <v>318</v>
      </c>
      <c r="D69" s="620">
        <v>909</v>
      </c>
    </row>
    <row r="70" spans="1:4" ht="15.75" customHeight="1" x14ac:dyDescent="0.25">
      <c r="A70" s="617"/>
      <c r="B70" s="614" t="s">
        <v>60</v>
      </c>
      <c r="C70" s="614" t="s">
        <v>318</v>
      </c>
      <c r="D70" s="620">
        <v>909</v>
      </c>
    </row>
    <row r="71" spans="1:4" x14ac:dyDescent="0.25">
      <c r="A71" s="617"/>
      <c r="B71" s="614" t="s">
        <v>60</v>
      </c>
      <c r="C71" s="614" t="s">
        <v>318</v>
      </c>
      <c r="D71" s="620">
        <v>909</v>
      </c>
    </row>
    <row r="72" spans="1:4" ht="15" customHeight="1" x14ac:dyDescent="0.25">
      <c r="A72" s="617"/>
      <c r="B72" s="614" t="s">
        <v>60</v>
      </c>
      <c r="C72" s="614" t="s">
        <v>318</v>
      </c>
      <c r="D72" s="620">
        <v>909</v>
      </c>
    </row>
    <row r="73" spans="1:4" x14ac:dyDescent="0.25">
      <c r="A73" s="617"/>
      <c r="B73" s="614" t="s">
        <v>60</v>
      </c>
      <c r="C73" s="614" t="s">
        <v>318</v>
      </c>
      <c r="D73" s="620">
        <v>909</v>
      </c>
    </row>
    <row r="74" spans="1:4" x14ac:dyDescent="0.25">
      <c r="A74" s="617" t="s">
        <v>557</v>
      </c>
      <c r="B74" s="614" t="s">
        <v>558</v>
      </c>
      <c r="C74" s="614" t="s">
        <v>559</v>
      </c>
      <c r="D74" s="620">
        <v>3</v>
      </c>
    </row>
    <row r="75" spans="1:4" ht="28.5" customHeight="1" x14ac:dyDescent="0.25">
      <c r="A75" s="617"/>
      <c r="B75" s="614" t="s">
        <v>60</v>
      </c>
      <c r="C75" s="614" t="s">
        <v>318</v>
      </c>
      <c r="D75" s="620">
        <v>909</v>
      </c>
    </row>
    <row r="76" spans="1:4" ht="39" customHeight="1" x14ac:dyDescent="0.25">
      <c r="A76" s="617"/>
      <c r="B76" s="614" t="s">
        <v>60</v>
      </c>
      <c r="C76" s="614" t="s">
        <v>318</v>
      </c>
      <c r="D76" s="620">
        <v>909</v>
      </c>
    </row>
    <row r="77" spans="1:4" ht="15.75" customHeight="1" x14ac:dyDescent="0.25">
      <c r="A77" s="617"/>
      <c r="B77" s="614" t="s">
        <v>60</v>
      </c>
      <c r="C77" s="614" t="s">
        <v>318</v>
      </c>
      <c r="D77" s="620">
        <v>909</v>
      </c>
    </row>
    <row r="78" spans="1:4" x14ac:dyDescent="0.25">
      <c r="A78" s="617"/>
      <c r="B78" s="614" t="s">
        <v>60</v>
      </c>
      <c r="C78" s="614" t="s">
        <v>318</v>
      </c>
      <c r="D78" s="620">
        <v>909</v>
      </c>
    </row>
    <row r="79" spans="1:4" ht="15" customHeight="1" x14ac:dyDescent="0.25">
      <c r="A79" s="617"/>
      <c r="B79" s="614" t="s">
        <v>60</v>
      </c>
      <c r="C79" s="614" t="s">
        <v>318</v>
      </c>
      <c r="D79" s="620">
        <v>909</v>
      </c>
    </row>
    <row r="80" spans="1:4" ht="15.75" thickBot="1" x14ac:dyDescent="0.3">
      <c r="A80" s="300" t="s">
        <v>586</v>
      </c>
      <c r="B80" s="80" t="s">
        <v>587</v>
      </c>
      <c r="C80" s="80" t="s">
        <v>570</v>
      </c>
      <c r="D80" s="301">
        <v>1</v>
      </c>
    </row>
    <row r="81" spans="1:4" ht="36" customHeight="1" x14ac:dyDescent="0.25">
      <c r="A81" s="261" t="s">
        <v>67</v>
      </c>
      <c r="B81" s="585" t="s">
        <v>68</v>
      </c>
      <c r="C81" s="585"/>
      <c r="D81" s="340">
        <f>SUM(D82)</f>
        <v>1</v>
      </c>
    </row>
    <row r="82" spans="1:4" ht="15.75" thickBot="1" x14ac:dyDescent="0.3">
      <c r="A82" s="298" t="s">
        <v>69</v>
      </c>
      <c r="B82" s="302" t="s">
        <v>70</v>
      </c>
      <c r="C82" s="295" t="s">
        <v>71</v>
      </c>
      <c r="D82" s="299">
        <v>1</v>
      </c>
    </row>
    <row r="83" spans="1:4" ht="15" customHeight="1" x14ac:dyDescent="0.25">
      <c r="A83" s="258" t="s">
        <v>76</v>
      </c>
      <c r="B83" s="678" t="s">
        <v>77</v>
      </c>
      <c r="C83" s="678"/>
      <c r="D83" s="343">
        <f>+D84+D88</f>
        <v>6</v>
      </c>
    </row>
    <row r="84" spans="1:4" ht="15" customHeight="1" x14ac:dyDescent="0.25">
      <c r="A84" s="262" t="s">
        <v>78</v>
      </c>
      <c r="B84" s="674" t="s">
        <v>79</v>
      </c>
      <c r="C84" s="674"/>
      <c r="D84" s="341">
        <f>SUM(D85:D87)</f>
        <v>5</v>
      </c>
    </row>
    <row r="85" spans="1:4" ht="39" customHeight="1" x14ac:dyDescent="0.25">
      <c r="A85" s="298" t="s">
        <v>80</v>
      </c>
      <c r="B85" s="302" t="s">
        <v>81</v>
      </c>
      <c r="C85" s="295" t="s">
        <v>209</v>
      </c>
      <c r="D85" s="299">
        <v>2</v>
      </c>
    </row>
    <row r="86" spans="1:4" ht="29.25" customHeight="1" x14ac:dyDescent="0.25">
      <c r="A86" s="298" t="s">
        <v>83</v>
      </c>
      <c r="B86" s="302" t="s">
        <v>84</v>
      </c>
      <c r="C86" s="295" t="s">
        <v>212</v>
      </c>
      <c r="D86" s="299">
        <v>1</v>
      </c>
    </row>
    <row r="87" spans="1:4" ht="29.25" customHeight="1" x14ac:dyDescent="0.25">
      <c r="A87" s="298" t="s">
        <v>324</v>
      </c>
      <c r="B87" s="302" t="s">
        <v>325</v>
      </c>
      <c r="C87" s="295" t="s">
        <v>323</v>
      </c>
      <c r="D87" s="299">
        <v>2</v>
      </c>
    </row>
    <row r="88" spans="1:4" ht="24.75" customHeight="1" x14ac:dyDescent="0.25">
      <c r="A88" s="262" t="s">
        <v>85</v>
      </c>
      <c r="B88" s="674" t="s">
        <v>86</v>
      </c>
      <c r="C88" s="674"/>
      <c r="D88" s="341">
        <f>SUM(D89)</f>
        <v>1</v>
      </c>
    </row>
    <row r="89" spans="1:4" ht="15.75" customHeight="1" thickBot="1" x14ac:dyDescent="0.3">
      <c r="A89" s="298" t="s">
        <v>87</v>
      </c>
      <c r="B89" s="302" t="s">
        <v>88</v>
      </c>
      <c r="C89" s="295" t="s">
        <v>89</v>
      </c>
      <c r="D89" s="299">
        <v>1</v>
      </c>
    </row>
    <row r="90" spans="1:4" ht="15.75" customHeight="1" x14ac:dyDescent="0.25">
      <c r="A90" s="79" t="s">
        <v>91</v>
      </c>
      <c r="B90" s="678" t="s">
        <v>92</v>
      </c>
      <c r="C90" s="678"/>
      <c r="D90" s="343">
        <f>+D91+D103</f>
        <v>21</v>
      </c>
    </row>
    <row r="91" spans="1:4" ht="15" customHeight="1" x14ac:dyDescent="0.25">
      <c r="A91" s="71" t="s">
        <v>93</v>
      </c>
      <c r="B91" s="674" t="s">
        <v>94</v>
      </c>
      <c r="C91" s="674"/>
      <c r="D91" s="346">
        <f>SUM(D92:D101)</f>
        <v>5</v>
      </c>
    </row>
    <row r="92" spans="1:4" ht="15" customHeight="1" x14ac:dyDescent="0.25">
      <c r="A92" s="806" t="s">
        <v>95</v>
      </c>
      <c r="B92" s="830" t="s">
        <v>96</v>
      </c>
      <c r="C92" s="830" t="s">
        <v>218</v>
      </c>
      <c r="D92" s="832">
        <v>1</v>
      </c>
    </row>
    <row r="93" spans="1:4" x14ac:dyDescent="0.25">
      <c r="A93" s="799"/>
      <c r="B93" s="831"/>
      <c r="C93" s="831"/>
      <c r="D93" s="833"/>
    </row>
    <row r="94" spans="1:4" x14ac:dyDescent="0.25">
      <c r="A94" s="806" t="s">
        <v>100</v>
      </c>
      <c r="B94" s="830" t="s">
        <v>101</v>
      </c>
      <c r="C94" s="830" t="s">
        <v>350</v>
      </c>
      <c r="D94" s="832">
        <v>1</v>
      </c>
    </row>
    <row r="95" spans="1:4" ht="39" customHeight="1" x14ac:dyDescent="0.25">
      <c r="A95" s="799"/>
      <c r="B95" s="831"/>
      <c r="C95" s="831"/>
      <c r="D95" s="833"/>
    </row>
    <row r="96" spans="1:4" ht="21.75" customHeight="1" x14ac:dyDescent="0.25">
      <c r="A96" s="806" t="s">
        <v>102</v>
      </c>
      <c r="B96" s="830" t="s">
        <v>103</v>
      </c>
      <c r="C96" s="830" t="s">
        <v>221</v>
      </c>
      <c r="D96" s="832">
        <v>1</v>
      </c>
    </row>
    <row r="97" spans="1:4" x14ac:dyDescent="0.25">
      <c r="A97" s="799"/>
      <c r="B97" s="831"/>
      <c r="C97" s="831"/>
      <c r="D97" s="833"/>
    </row>
    <row r="98" spans="1:4" x14ac:dyDescent="0.25">
      <c r="A98" s="806" t="s">
        <v>223</v>
      </c>
      <c r="B98" s="830" t="s">
        <v>224</v>
      </c>
      <c r="C98" s="830" t="s">
        <v>345</v>
      </c>
      <c r="D98" s="832">
        <v>1</v>
      </c>
    </row>
    <row r="99" spans="1:4" x14ac:dyDescent="0.25">
      <c r="A99" s="799"/>
      <c r="B99" s="831"/>
      <c r="C99" s="831"/>
      <c r="D99" s="833"/>
    </row>
    <row r="100" spans="1:4" x14ac:dyDescent="0.25">
      <c r="A100" s="806" t="s">
        <v>225</v>
      </c>
      <c r="B100" s="830" t="s">
        <v>226</v>
      </c>
      <c r="C100" s="830" t="s">
        <v>227</v>
      </c>
      <c r="D100" s="832">
        <v>1</v>
      </c>
    </row>
    <row r="101" spans="1:4" x14ac:dyDescent="0.25">
      <c r="A101" s="799"/>
      <c r="B101" s="831"/>
      <c r="C101" s="831"/>
      <c r="D101" s="833"/>
    </row>
    <row r="102" spans="1:4" ht="21" x14ac:dyDescent="0.25">
      <c r="A102" s="297" t="s">
        <v>590</v>
      </c>
      <c r="B102" s="303"/>
      <c r="C102" s="303" t="s">
        <v>592</v>
      </c>
      <c r="D102" s="347"/>
    </row>
    <row r="103" spans="1:4" ht="15" customHeight="1" x14ac:dyDescent="0.25">
      <c r="A103" s="262" t="s">
        <v>105</v>
      </c>
      <c r="B103" s="674" t="s">
        <v>106</v>
      </c>
      <c r="C103" s="674"/>
      <c r="D103" s="341">
        <f>SUM(D104)</f>
        <v>16</v>
      </c>
    </row>
    <row r="104" spans="1:4" x14ac:dyDescent="0.25">
      <c r="A104" s="298" t="s">
        <v>107</v>
      </c>
      <c r="B104" s="302" t="s">
        <v>108</v>
      </c>
      <c r="C104" s="295" t="s">
        <v>109</v>
      </c>
      <c r="D104" s="299">
        <v>16</v>
      </c>
    </row>
    <row r="105" spans="1:4" ht="15" customHeight="1" x14ac:dyDescent="0.25">
      <c r="A105" s="113" t="s">
        <v>571</v>
      </c>
      <c r="B105" s="537" t="s">
        <v>572</v>
      </c>
      <c r="C105" s="537"/>
      <c r="D105" s="348">
        <f>+D106</f>
        <v>1</v>
      </c>
    </row>
    <row r="106" spans="1:4" ht="30" customHeight="1" x14ac:dyDescent="0.25">
      <c r="A106" s="114" t="s">
        <v>573</v>
      </c>
      <c r="B106" s="541" t="s">
        <v>58</v>
      </c>
      <c r="C106" s="541"/>
      <c r="D106" s="349">
        <f>+D107</f>
        <v>1</v>
      </c>
    </row>
    <row r="107" spans="1:4" x14ac:dyDescent="0.25">
      <c r="A107" s="690" t="s">
        <v>574</v>
      </c>
      <c r="B107" s="690" t="s">
        <v>575</v>
      </c>
      <c r="C107" s="690" t="s">
        <v>576</v>
      </c>
      <c r="D107" s="828">
        <v>1</v>
      </c>
    </row>
    <row r="108" spans="1:4" ht="15.75" thickBot="1" x14ac:dyDescent="0.3">
      <c r="A108" s="691"/>
      <c r="B108" s="691" t="s">
        <v>575</v>
      </c>
      <c r="C108" s="691" t="s">
        <v>576</v>
      </c>
      <c r="D108" s="829">
        <v>5</v>
      </c>
    </row>
    <row r="109" spans="1:4" ht="25.5" customHeight="1" thickBot="1" x14ac:dyDescent="0.3">
      <c r="A109" s="263">
        <v>3</v>
      </c>
      <c r="B109" s="689" t="s">
        <v>116</v>
      </c>
      <c r="C109" s="689"/>
      <c r="D109" s="338">
        <f>+D110+D113</f>
        <v>6</v>
      </c>
    </row>
    <row r="110" spans="1:4" x14ac:dyDescent="0.25">
      <c r="A110" s="258" t="s">
        <v>117</v>
      </c>
      <c r="B110" s="678" t="s">
        <v>118</v>
      </c>
      <c r="C110" s="678"/>
      <c r="D110" s="343">
        <f>+D111</f>
        <v>2</v>
      </c>
    </row>
    <row r="111" spans="1:4" ht="15" customHeight="1" x14ac:dyDescent="0.25">
      <c r="A111" s="261" t="s">
        <v>119</v>
      </c>
      <c r="B111" s="585" t="s">
        <v>120</v>
      </c>
      <c r="C111" s="585"/>
      <c r="D111" s="340">
        <f>+D112</f>
        <v>2</v>
      </c>
    </row>
    <row r="112" spans="1:4" ht="15.75" thickBot="1" x14ac:dyDescent="0.3">
      <c r="A112" s="298" t="s">
        <v>121</v>
      </c>
      <c r="B112" s="4" t="s">
        <v>122</v>
      </c>
      <c r="C112" s="295" t="s">
        <v>123</v>
      </c>
      <c r="D112" s="299">
        <v>2</v>
      </c>
    </row>
    <row r="113" spans="1:4" x14ac:dyDescent="0.25">
      <c r="A113" s="258" t="s">
        <v>129</v>
      </c>
      <c r="B113" s="678" t="s">
        <v>130</v>
      </c>
      <c r="C113" s="678"/>
      <c r="D113" s="343">
        <f>+D114+D117</f>
        <v>4</v>
      </c>
    </row>
    <row r="114" spans="1:4" ht="15" customHeight="1" x14ac:dyDescent="0.25">
      <c r="A114" s="262" t="s">
        <v>131</v>
      </c>
      <c r="B114" s="674" t="s">
        <v>132</v>
      </c>
      <c r="C114" s="674"/>
      <c r="D114" s="341">
        <f>SUM(D115:D116)</f>
        <v>3</v>
      </c>
    </row>
    <row r="115" spans="1:4" x14ac:dyDescent="0.25">
      <c r="A115" s="298" t="s">
        <v>133</v>
      </c>
      <c r="B115" s="302" t="s">
        <v>134</v>
      </c>
      <c r="C115" s="295" t="s">
        <v>135</v>
      </c>
      <c r="D115" s="299">
        <v>2</v>
      </c>
    </row>
    <row r="116" spans="1:4" x14ac:dyDescent="0.25">
      <c r="A116" s="298" t="s">
        <v>136</v>
      </c>
      <c r="B116" s="302" t="s">
        <v>137</v>
      </c>
      <c r="C116" s="295" t="s">
        <v>138</v>
      </c>
      <c r="D116" s="299">
        <v>1</v>
      </c>
    </row>
    <row r="117" spans="1:4" ht="15" customHeight="1" x14ac:dyDescent="0.25">
      <c r="A117" s="262" t="s">
        <v>142</v>
      </c>
      <c r="B117" s="674" t="s">
        <v>143</v>
      </c>
      <c r="C117" s="674"/>
      <c r="D117" s="341">
        <f>SUM(D118)</f>
        <v>1</v>
      </c>
    </row>
    <row r="118" spans="1:4" ht="21.75" thickBot="1" x14ac:dyDescent="0.3">
      <c r="A118" s="300" t="s">
        <v>144</v>
      </c>
      <c r="B118" s="104" t="s">
        <v>145</v>
      </c>
      <c r="C118" s="81" t="s">
        <v>146</v>
      </c>
      <c r="D118" s="301">
        <v>1</v>
      </c>
    </row>
  </sheetData>
  <sheetProtection password="DE1E" sheet="1" objects="1" scenarios="1" selectLockedCells="1"/>
  <mergeCells count="108">
    <mergeCell ref="A1:D1"/>
    <mergeCell ref="B91:C91"/>
    <mergeCell ref="B88:C88"/>
    <mergeCell ref="B60:C60"/>
    <mergeCell ref="B61:C61"/>
    <mergeCell ref="A53:A56"/>
    <mergeCell ref="B53:B56"/>
    <mergeCell ref="C53:C56"/>
    <mergeCell ref="D53:D56"/>
    <mergeCell ref="A49:A52"/>
    <mergeCell ref="B49:B52"/>
    <mergeCell ref="C49:C52"/>
    <mergeCell ref="D49:D52"/>
    <mergeCell ref="A62:A67"/>
    <mergeCell ref="B62:B67"/>
    <mergeCell ref="C62:C67"/>
    <mergeCell ref="D62:D67"/>
    <mergeCell ref="B57:C57"/>
    <mergeCell ref="B59:C59"/>
    <mergeCell ref="D42:D45"/>
    <mergeCell ref="A38:A41"/>
    <mergeCell ref="B38:B41"/>
    <mergeCell ref="C38:C41"/>
    <mergeCell ref="D38:D41"/>
    <mergeCell ref="B46:C46"/>
    <mergeCell ref="B48:C48"/>
    <mergeCell ref="A42:A45"/>
    <mergeCell ref="B42:B45"/>
    <mergeCell ref="C42:C45"/>
    <mergeCell ref="D22:D25"/>
    <mergeCell ref="A34:A37"/>
    <mergeCell ref="B34:B37"/>
    <mergeCell ref="C34:C37"/>
    <mergeCell ref="D34:D37"/>
    <mergeCell ref="A30:A33"/>
    <mergeCell ref="B30:B33"/>
    <mergeCell ref="C30:C33"/>
    <mergeCell ref="D30:D33"/>
    <mergeCell ref="A2:A5"/>
    <mergeCell ref="B2:B4"/>
    <mergeCell ref="C2:C5"/>
    <mergeCell ref="D2:D5"/>
    <mergeCell ref="B7:C7"/>
    <mergeCell ref="A8:A11"/>
    <mergeCell ref="B8:B11"/>
    <mergeCell ref="C8:C11"/>
    <mergeCell ref="D8:D11"/>
    <mergeCell ref="A68:A73"/>
    <mergeCell ref="B68:B73"/>
    <mergeCell ref="C68:C73"/>
    <mergeCell ref="D68:D73"/>
    <mergeCell ref="A74:A79"/>
    <mergeCell ref="B74:B79"/>
    <mergeCell ref="C74:C79"/>
    <mergeCell ref="D74:D79"/>
    <mergeCell ref="B6:C6"/>
    <mergeCell ref="A18:A21"/>
    <mergeCell ref="B18:B21"/>
    <mergeCell ref="C18:C21"/>
    <mergeCell ref="D18:D21"/>
    <mergeCell ref="A12:A15"/>
    <mergeCell ref="B12:B15"/>
    <mergeCell ref="C12:C15"/>
    <mergeCell ref="D12:D15"/>
    <mergeCell ref="A26:A29"/>
    <mergeCell ref="B26:B29"/>
    <mergeCell ref="C26:C29"/>
    <mergeCell ref="D26:D29"/>
    <mergeCell ref="A22:A25"/>
    <mergeCell ref="B22:B25"/>
    <mergeCell ref="C22:C25"/>
    <mergeCell ref="D92:D93"/>
    <mergeCell ref="A94:A95"/>
    <mergeCell ref="B94:B95"/>
    <mergeCell ref="C94:C95"/>
    <mergeCell ref="D94:D95"/>
    <mergeCell ref="B81:C81"/>
    <mergeCell ref="B83:C83"/>
    <mergeCell ref="B84:C84"/>
    <mergeCell ref="B90:C90"/>
    <mergeCell ref="A92:A93"/>
    <mergeCell ref="B92:B93"/>
    <mergeCell ref="C92:C93"/>
    <mergeCell ref="A107:A108"/>
    <mergeCell ref="B107:B108"/>
    <mergeCell ref="C107:C108"/>
    <mergeCell ref="A100:A101"/>
    <mergeCell ref="B100:B101"/>
    <mergeCell ref="C100:C101"/>
    <mergeCell ref="D100:D101"/>
    <mergeCell ref="B103:C103"/>
    <mergeCell ref="A96:A97"/>
    <mergeCell ref="B96:B97"/>
    <mergeCell ref="C96:C97"/>
    <mergeCell ref="D96:D97"/>
    <mergeCell ref="A98:A99"/>
    <mergeCell ref="B98:B99"/>
    <mergeCell ref="C98:C99"/>
    <mergeCell ref="D98:D99"/>
    <mergeCell ref="B114:C114"/>
    <mergeCell ref="B117:C117"/>
    <mergeCell ref="D107:D108"/>
    <mergeCell ref="B109:C109"/>
    <mergeCell ref="B110:C110"/>
    <mergeCell ref="B111:C111"/>
    <mergeCell ref="B113:C113"/>
    <mergeCell ref="B105:C105"/>
    <mergeCell ref="B106:C10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J23"/>
  <sheetViews>
    <sheetView workbookViewId="0">
      <selection activeCell="H10" sqref="H10"/>
    </sheetView>
  </sheetViews>
  <sheetFormatPr baseColWidth="10" defaultRowHeight="15" x14ac:dyDescent="0.25"/>
  <cols>
    <col min="1" max="1" width="9.7109375" style="155" bestFit="1" customWidth="1"/>
    <col min="2" max="2" width="31.7109375" bestFit="1" customWidth="1"/>
    <col min="6" max="6" width="11.42578125" style="58"/>
    <col min="10" max="10" width="12.28515625" customWidth="1"/>
  </cols>
  <sheetData>
    <row r="1" spans="1:10" ht="45" customHeight="1" thickTop="1" thickBot="1" x14ac:dyDescent="0.55000000000000004">
      <c r="A1" s="859" t="s">
        <v>555</v>
      </c>
      <c r="B1" s="860"/>
      <c r="C1" s="860"/>
      <c r="D1" s="860"/>
      <c r="E1" s="860"/>
      <c r="F1" s="860"/>
      <c r="G1" s="860"/>
      <c r="H1" s="860"/>
      <c r="I1" s="860"/>
      <c r="J1" s="861"/>
    </row>
    <row r="2" spans="1:10" ht="16.5" customHeight="1" thickBot="1" x14ac:dyDescent="0.3">
      <c r="A2" s="871" t="s">
        <v>636</v>
      </c>
      <c r="B2" s="872"/>
      <c r="C2" s="872"/>
      <c r="D2" s="872"/>
      <c r="E2" s="872"/>
      <c r="F2" s="872"/>
      <c r="G2" s="872"/>
      <c r="H2" s="872"/>
      <c r="I2" s="872"/>
      <c r="J2" s="873"/>
    </row>
    <row r="3" spans="1:10" ht="31.5" customHeight="1" x14ac:dyDescent="0.25">
      <c r="A3" s="862" t="s">
        <v>807</v>
      </c>
      <c r="B3" s="863"/>
      <c r="C3" s="863"/>
      <c r="D3" s="863"/>
      <c r="E3" s="863"/>
      <c r="F3" s="863"/>
      <c r="G3" s="863"/>
      <c r="H3" s="863"/>
      <c r="I3" s="863"/>
      <c r="J3" s="864"/>
    </row>
    <row r="4" spans="1:10" ht="15.75" customHeight="1" x14ac:dyDescent="0.25">
      <c r="A4" s="865"/>
      <c r="B4" s="866"/>
      <c r="C4" s="866"/>
      <c r="D4" s="866"/>
      <c r="E4" s="866"/>
      <c r="F4" s="866"/>
      <c r="G4" s="866"/>
      <c r="H4" s="866"/>
      <c r="I4" s="866"/>
      <c r="J4" s="867"/>
    </row>
    <row r="5" spans="1:10" ht="15.75" customHeight="1" thickBot="1" x14ac:dyDescent="0.3">
      <c r="A5" s="868"/>
      <c r="B5" s="869"/>
      <c r="C5" s="869"/>
      <c r="D5" s="869"/>
      <c r="E5" s="869"/>
      <c r="F5" s="869"/>
      <c r="G5" s="869"/>
      <c r="H5" s="869"/>
      <c r="I5" s="869"/>
      <c r="J5" s="870"/>
    </row>
    <row r="6" spans="1:10" ht="16.5" thickBot="1" x14ac:dyDescent="0.3">
      <c r="A6" s="376" t="s">
        <v>805</v>
      </c>
      <c r="F6"/>
      <c r="J6" s="377"/>
    </row>
    <row r="7" spans="1:10" ht="15.75" thickBot="1" x14ac:dyDescent="0.3">
      <c r="A7" s="378" t="s">
        <v>258</v>
      </c>
      <c r="B7" s="379" t="s">
        <v>637</v>
      </c>
      <c r="C7" s="382"/>
      <c r="F7"/>
      <c r="J7" s="377"/>
    </row>
    <row r="8" spans="1:10" ht="15.75" thickBot="1" x14ac:dyDescent="0.3">
      <c r="A8" s="386">
        <v>800</v>
      </c>
      <c r="B8" s="380" t="s">
        <v>638</v>
      </c>
      <c r="C8" s="382"/>
      <c r="F8"/>
      <c r="J8" s="377"/>
    </row>
    <row r="9" spans="1:10" ht="15.75" thickBot="1" x14ac:dyDescent="0.3">
      <c r="A9" s="386">
        <v>99</v>
      </c>
      <c r="B9" s="380" t="s">
        <v>639</v>
      </c>
      <c r="C9" s="382"/>
      <c r="F9"/>
      <c r="J9" s="377"/>
    </row>
    <row r="10" spans="1:10" ht="15.75" thickBot="1" x14ac:dyDescent="0.3">
      <c r="A10" s="386">
        <v>10</v>
      </c>
      <c r="B10" s="380" t="s">
        <v>640</v>
      </c>
      <c r="C10" s="382"/>
      <c r="F10"/>
      <c r="J10" s="377"/>
    </row>
    <row r="11" spans="1:10" ht="15.75" thickBot="1" x14ac:dyDescent="0.3">
      <c r="A11" s="386">
        <v>10</v>
      </c>
      <c r="B11" s="380" t="s">
        <v>641</v>
      </c>
      <c r="C11" s="382"/>
      <c r="F11"/>
      <c r="J11" s="377"/>
    </row>
    <row r="12" spans="1:10" ht="15.75" thickBot="1" x14ac:dyDescent="0.3">
      <c r="A12" s="386">
        <v>800</v>
      </c>
      <c r="B12" s="380" t="s">
        <v>642</v>
      </c>
      <c r="C12" s="382"/>
      <c r="F12"/>
      <c r="J12" s="377"/>
    </row>
    <row r="13" spans="1:10" x14ac:dyDescent="0.25">
      <c r="A13" s="381"/>
      <c r="F13"/>
      <c r="J13" s="377"/>
    </row>
    <row r="14" spans="1:10" ht="15.75" thickBot="1" x14ac:dyDescent="0.3">
      <c r="A14" s="853" t="s">
        <v>547</v>
      </c>
      <c r="B14" s="854"/>
      <c r="C14" s="854"/>
      <c r="D14" s="854"/>
      <c r="E14" s="854"/>
      <c r="F14" s="854"/>
      <c r="G14" s="854"/>
      <c r="H14" s="854"/>
      <c r="I14" s="854"/>
      <c r="J14" s="855"/>
    </row>
    <row r="15" spans="1:10" ht="15" customHeight="1" thickBot="1" x14ac:dyDescent="0.3">
      <c r="A15" s="383" t="s">
        <v>548</v>
      </c>
      <c r="B15" s="874" t="s">
        <v>643</v>
      </c>
      <c r="C15" s="875"/>
      <c r="D15" s="875"/>
      <c r="E15" s="875"/>
      <c r="F15" s="875"/>
      <c r="G15" s="875"/>
      <c r="H15" s="875"/>
      <c r="I15" s="875"/>
      <c r="J15" s="876"/>
    </row>
    <row r="16" spans="1:10" ht="27" customHeight="1" thickBot="1" x14ac:dyDescent="0.3">
      <c r="A16" s="384" t="s">
        <v>549</v>
      </c>
      <c r="B16" s="856" t="s">
        <v>806</v>
      </c>
      <c r="C16" s="857"/>
      <c r="D16" s="857"/>
      <c r="E16" s="857"/>
      <c r="F16" s="857"/>
      <c r="G16" s="857"/>
      <c r="H16" s="857"/>
      <c r="I16" s="857"/>
      <c r="J16" s="858"/>
    </row>
    <row r="17" spans="1:10" ht="15.75" thickBot="1" x14ac:dyDescent="0.3">
      <c r="A17" s="384" t="s">
        <v>550</v>
      </c>
      <c r="B17" s="874" t="s">
        <v>644</v>
      </c>
      <c r="C17" s="875"/>
      <c r="D17" s="875"/>
      <c r="E17" s="875"/>
      <c r="F17" s="875"/>
      <c r="G17" s="875"/>
      <c r="H17" s="875"/>
      <c r="I17" s="875"/>
      <c r="J17" s="876"/>
    </row>
    <row r="18" spans="1:10" ht="15.75" thickBot="1" x14ac:dyDescent="0.3">
      <c r="A18" s="384" t="s">
        <v>551</v>
      </c>
      <c r="B18" s="874" t="s">
        <v>645</v>
      </c>
      <c r="C18" s="875"/>
      <c r="D18" s="875"/>
      <c r="E18" s="875"/>
      <c r="F18" s="875"/>
      <c r="G18" s="875"/>
      <c r="H18" s="875"/>
      <c r="I18" s="875"/>
      <c r="J18" s="876"/>
    </row>
    <row r="19" spans="1:10" ht="15.75" thickBot="1" x14ac:dyDescent="0.3">
      <c r="A19" s="384" t="s">
        <v>552</v>
      </c>
      <c r="B19" s="874" t="s">
        <v>646</v>
      </c>
      <c r="C19" s="875"/>
      <c r="D19" s="875"/>
      <c r="E19" s="875"/>
      <c r="F19" s="875"/>
      <c r="G19" s="875"/>
      <c r="H19" s="875"/>
      <c r="I19" s="875"/>
      <c r="J19" s="876"/>
    </row>
    <row r="20" spans="1:10" ht="30" customHeight="1" thickBot="1" x14ac:dyDescent="0.3">
      <c r="A20" s="384" t="s">
        <v>553</v>
      </c>
      <c r="B20" s="856" t="s">
        <v>647</v>
      </c>
      <c r="C20" s="857"/>
      <c r="D20" s="857"/>
      <c r="E20" s="857"/>
      <c r="F20" s="857"/>
      <c r="G20" s="857"/>
      <c r="H20" s="857"/>
      <c r="I20" s="857"/>
      <c r="J20" s="858"/>
    </row>
    <row r="21" spans="1:10" ht="18.75" customHeight="1" thickBot="1" x14ac:dyDescent="0.3">
      <c r="A21" s="384" t="s">
        <v>554</v>
      </c>
      <c r="B21" s="856" t="s">
        <v>648</v>
      </c>
      <c r="C21" s="857"/>
      <c r="D21" s="857"/>
      <c r="E21" s="857"/>
      <c r="F21" s="857"/>
      <c r="G21" s="857"/>
      <c r="H21" s="857"/>
      <c r="I21" s="857"/>
      <c r="J21" s="858"/>
    </row>
    <row r="22" spans="1:10" ht="15.75" thickBot="1" x14ac:dyDescent="0.3">
      <c r="A22" s="385" t="s">
        <v>583</v>
      </c>
      <c r="B22" s="850" t="s">
        <v>649</v>
      </c>
      <c r="C22" s="851"/>
      <c r="D22" s="851"/>
      <c r="E22" s="851"/>
      <c r="F22" s="851"/>
      <c r="G22" s="851"/>
      <c r="H22" s="851"/>
      <c r="I22" s="851"/>
      <c r="J22" s="852"/>
    </row>
    <row r="23" spans="1:10" ht="15.75" thickTop="1" x14ac:dyDescent="0.25"/>
  </sheetData>
  <sheetProtection password="DFDE" sheet="1" objects="1" scenarios="1"/>
  <mergeCells count="12">
    <mergeCell ref="B22:J22"/>
    <mergeCell ref="A14:J14"/>
    <mergeCell ref="B20:J20"/>
    <mergeCell ref="A1:J1"/>
    <mergeCell ref="A3:J5"/>
    <mergeCell ref="A2:J2"/>
    <mergeCell ref="B15:J15"/>
    <mergeCell ref="B16:J16"/>
    <mergeCell ref="B17:J17"/>
    <mergeCell ref="B18:J18"/>
    <mergeCell ref="B19:J19"/>
    <mergeCell ref="B21:J2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12"/>
  <sheetViews>
    <sheetView workbookViewId="0">
      <selection activeCell="C9" sqref="C9"/>
    </sheetView>
  </sheetViews>
  <sheetFormatPr baseColWidth="10" defaultRowHeight="15" x14ac:dyDescent="0.25"/>
  <cols>
    <col min="1" max="1" width="11.42578125" style="155"/>
    <col min="2" max="2" width="65.7109375" customWidth="1"/>
    <col min="3" max="3" width="50.140625" customWidth="1"/>
  </cols>
  <sheetData>
    <row r="1" spans="1:3" x14ac:dyDescent="0.25">
      <c r="A1" s="877"/>
      <c r="B1" s="877"/>
      <c r="C1" s="877"/>
    </row>
    <row r="2" spans="1:3" ht="15.75" customHeight="1" thickBot="1" x14ac:dyDescent="0.3">
      <c r="A2" s="878" t="s">
        <v>386</v>
      </c>
      <c r="B2" s="878"/>
      <c r="C2" s="107" t="s">
        <v>377</v>
      </c>
    </row>
    <row r="3" spans="1:3" ht="15" customHeight="1" x14ac:dyDescent="0.25">
      <c r="A3" s="878"/>
      <c r="B3" s="878"/>
      <c r="C3" s="879" t="s">
        <v>556</v>
      </c>
    </row>
    <row r="4" spans="1:3" x14ac:dyDescent="0.25">
      <c r="A4" s="877" t="s">
        <v>378</v>
      </c>
      <c r="B4" s="877"/>
      <c r="C4" s="880"/>
    </row>
    <row r="5" spans="1:3" ht="18" customHeight="1" x14ac:dyDescent="0.25">
      <c r="A5" s="877"/>
      <c r="B5" s="877"/>
      <c r="C5" s="880"/>
    </row>
    <row r="6" spans="1:3" ht="19.5" customHeight="1" x14ac:dyDescent="0.25">
      <c r="A6" s="281">
        <v>1</v>
      </c>
      <c r="B6" s="108" t="s">
        <v>379</v>
      </c>
      <c r="C6" s="368">
        <v>0</v>
      </c>
    </row>
    <row r="7" spans="1:3" x14ac:dyDescent="0.25">
      <c r="A7" s="281">
        <v>2</v>
      </c>
      <c r="B7" s="108" t="s">
        <v>380</v>
      </c>
      <c r="C7" s="368">
        <v>0</v>
      </c>
    </row>
    <row r="8" spans="1:3" x14ac:dyDescent="0.25">
      <c r="A8" s="281">
        <v>3</v>
      </c>
      <c r="B8" s="108" t="s">
        <v>381</v>
      </c>
      <c r="C8" s="368">
        <v>0</v>
      </c>
    </row>
    <row r="9" spans="1:3" x14ac:dyDescent="0.25">
      <c r="A9" s="281">
        <v>4</v>
      </c>
      <c r="B9" s="108" t="s">
        <v>382</v>
      </c>
      <c r="C9" s="368">
        <v>0</v>
      </c>
    </row>
    <row r="10" spans="1:3" x14ac:dyDescent="0.25">
      <c r="A10" s="281">
        <v>5</v>
      </c>
      <c r="B10" s="108" t="s">
        <v>383</v>
      </c>
      <c r="C10" s="368">
        <v>0</v>
      </c>
    </row>
    <row r="11" spans="1:3" x14ac:dyDescent="0.25">
      <c r="A11" s="281">
        <v>6</v>
      </c>
      <c r="B11" s="108" t="s">
        <v>384</v>
      </c>
      <c r="C11" s="368">
        <v>0</v>
      </c>
    </row>
    <row r="12" spans="1:3" x14ac:dyDescent="0.25">
      <c r="A12" s="281">
        <v>7</v>
      </c>
      <c r="B12" s="108" t="s">
        <v>385</v>
      </c>
      <c r="C12" s="368">
        <v>0</v>
      </c>
    </row>
  </sheetData>
  <sheetProtection password="DFDE" sheet="1" objects="1" scenarios="1" selectLockedCells="1"/>
  <mergeCells count="4">
    <mergeCell ref="A4:B5"/>
    <mergeCell ref="A1:C1"/>
    <mergeCell ref="A2:B3"/>
    <mergeCell ref="C3:C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EMR </vt:lpstr>
      <vt:lpstr>ProductosServicio - C</vt:lpstr>
      <vt:lpstr>Otros Costos</vt:lpstr>
      <vt:lpstr>TotalCostos</vt:lpstr>
      <vt:lpstr>Anexos Admin</vt:lpstr>
      <vt:lpstr>CalificacionProd</vt:lpstr>
      <vt:lpstr>ProductosContingencia</vt:lpstr>
      <vt:lpstr>Licenciamiento</vt:lpstr>
      <vt:lpstr>TH_ANS</vt:lpstr>
      <vt:lpstr>Experienc</vt:lpstr>
      <vt:lpstr>Talento HUmano</vt:lpstr>
      <vt:lpstr>RTG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LUCHITO</dc:creator>
  <cp:lastModifiedBy>Funcionario INC</cp:lastModifiedBy>
  <dcterms:created xsi:type="dcterms:W3CDTF">2015-10-31T16:12:13Z</dcterms:created>
  <dcterms:modified xsi:type="dcterms:W3CDTF">2015-12-11T19:22:04Z</dcterms:modified>
</cp:coreProperties>
</file>