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17" lockStructure="1"/>
  <bookViews>
    <workbookView xWindow="0" yWindow="-192" windowWidth="23256" windowHeight="6840" tabRatio="775" activeTab="1"/>
  </bookViews>
  <sheets>
    <sheet name="Eval_Requisitos" sheetId="6" r:id="rId1"/>
    <sheet name="ProducServic" sheetId="5" r:id="rId2"/>
    <sheet name="CostosConsultoria" sheetId="10" r:id="rId3"/>
    <sheet name="OtrosCostos" sheetId="2" r:id="rId4"/>
    <sheet name="TotalCostos" sheetId="3" r:id="rId5"/>
    <sheet name="Experiencia" sheetId="4" r:id="rId6"/>
    <sheet name="RRHH_Upgrade" sheetId="7" r:id="rId7"/>
    <sheet name="RRHH_Soporte" sheetId="11" r:id="rId8"/>
  </sheets>
  <definedNames>
    <definedName name="_xlnm.Print_Area" localSheetId="2">CostosConsultoria!$A$1:$G$8</definedName>
    <definedName name="_xlnm.Print_Area" localSheetId="0">Eval_Requisitos!$A$1:$G$29</definedName>
    <definedName name="_xlnm.Print_Area" localSheetId="5">Experiencia!$A$1:$J$34</definedName>
    <definedName name="_xlnm.Print_Area" localSheetId="3">OtrosCostos!$A$1:$F$29</definedName>
    <definedName name="_xlnm.Print_Area" localSheetId="1">ProducServic!$A$1:$G$23</definedName>
    <definedName name="_xlnm.Print_Area" localSheetId="7">RRHH_Soporte!$A$1:$O$40</definedName>
    <definedName name="_xlnm.Print_Area" localSheetId="6">RRHH_Upgrade!$A$1:$N$36</definedName>
    <definedName name="_xlnm.Print_Area" localSheetId="4">TotalCostos!$A$1:$C$15</definedName>
    <definedName name="_xlnm.Print_Titles" localSheetId="0">Eval_Requisitos!$1:$4</definedName>
  </definedNames>
  <calcPr calcId="145621"/>
</workbook>
</file>

<file path=xl/calcChain.xml><?xml version="1.0" encoding="utf-8"?>
<calcChain xmlns="http://schemas.openxmlformats.org/spreadsheetml/2006/main">
  <c r="H18" i="5" l="1"/>
  <c r="M12" i="7" l="1"/>
  <c r="L12" i="7"/>
  <c r="K12" i="7"/>
  <c r="J12" i="7"/>
  <c r="I12" i="7"/>
  <c r="N12" i="7"/>
  <c r="A1" i="11" l="1"/>
  <c r="A1" i="10"/>
  <c r="F8" i="10"/>
  <c r="G8" i="10" s="1"/>
  <c r="F7" i="10"/>
  <c r="G7" i="10" s="1"/>
  <c r="F6" i="10"/>
  <c r="G6" i="10" s="1"/>
  <c r="G15" i="5" l="1"/>
  <c r="G17" i="5"/>
  <c r="G11" i="5" l="1"/>
  <c r="G12" i="5"/>
  <c r="G14" i="5"/>
  <c r="E13" i="5" s="1"/>
  <c r="B7" i="3" s="1"/>
  <c r="G18" i="5"/>
  <c r="E16" i="5" l="1"/>
  <c r="B8" i="3" s="1"/>
  <c r="A1" i="7"/>
  <c r="D2" i="7" l="1"/>
  <c r="D17" i="7" s="1"/>
  <c r="I13" i="7"/>
  <c r="F8" i="2" l="1"/>
  <c r="F7" i="2"/>
  <c r="F6" i="2"/>
  <c r="F5" i="2"/>
  <c r="G10" i="5"/>
  <c r="D25" i="2" l="1"/>
  <c r="B9" i="3" s="1"/>
  <c r="I7" i="4"/>
  <c r="G9" i="5" l="1"/>
  <c r="E8" i="5" s="1"/>
  <c r="B6" i="3" s="1"/>
  <c r="G7" i="5"/>
  <c r="E6" i="5" s="1"/>
  <c r="A4" i="5"/>
  <c r="A1" i="2"/>
  <c r="A1" i="5"/>
  <c r="D1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B2" i="3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H29" i="4"/>
  <c r="B5" i="3" l="1"/>
  <c r="B10" i="3" s="1"/>
  <c r="E19" i="5"/>
  <c r="G20" i="5" s="1"/>
  <c r="I29" i="4"/>
  <c r="E26" i="2"/>
  <c r="E27" i="2" s="1"/>
  <c r="E21" i="5" l="1"/>
  <c r="B11" i="3"/>
  <c r="B12" i="3" s="1"/>
  <c r="E28" i="2"/>
  <c r="E29" i="2" s="1"/>
  <c r="G22" i="5" l="1"/>
  <c r="E23" i="5" l="1"/>
  <c r="B13" i="3"/>
  <c r="B14" i="3" s="1"/>
  <c r="B15" i="3" s="1"/>
  <c r="E4" i="5" l="1"/>
  <c r="E5" i="5"/>
  <c r="C5" i="3"/>
  <c r="C7" i="3"/>
  <c r="C8" i="3"/>
  <c r="C9" i="3"/>
  <c r="C6" i="3"/>
  <c r="C10" i="3" l="1"/>
</calcChain>
</file>

<file path=xl/comments1.xml><?xml version="1.0" encoding="utf-8"?>
<comments xmlns="http://schemas.openxmlformats.org/spreadsheetml/2006/main">
  <authors>
    <author>user</author>
    <author>INSTITUTO</author>
  </authors>
  <commentList>
    <comment ref="J4" authorId="0">
      <text>
        <r>
          <rPr>
            <b/>
            <sz val="12"/>
            <color indexed="81"/>
            <rFont val="Tahoma"/>
            <family val="2"/>
          </rPr>
          <t>E=excelente
B=bueno
R=regular
M=malo</t>
        </r>
      </text>
    </comment>
    <comment ref="D5" authorId="1">
      <text>
        <r>
          <rPr>
            <b/>
            <sz val="9"/>
            <color indexed="81"/>
            <rFont val="Tahoma"/>
            <family val="2"/>
          </rPr>
          <t>G= Gobierno
P= Privado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<sst xmlns="http://schemas.openxmlformats.org/spreadsheetml/2006/main" count="492" uniqueCount="251">
  <si>
    <t>Referencia</t>
  </si>
  <si>
    <t>EMR-21</t>
  </si>
  <si>
    <t xml:space="preserve">Especificaciones Mínimas Requeridas </t>
  </si>
  <si>
    <t>TOTAL COSTOS</t>
  </si>
  <si>
    <t>(E, B, R, M)</t>
  </si>
  <si>
    <t>ITEM</t>
  </si>
  <si>
    <t>DESCRIPCIÓN</t>
  </si>
  <si>
    <t>CANT.</t>
  </si>
  <si>
    <t xml:space="preserve"> </t>
  </si>
  <si>
    <t>COSTOS</t>
  </si>
  <si>
    <t>Valor Unitario</t>
  </si>
  <si>
    <t>Valor Total</t>
  </si>
  <si>
    <t>Pesos Colombianos</t>
  </si>
  <si>
    <t>OTROS COSTOS</t>
  </si>
  <si>
    <t>Otros Costos</t>
  </si>
  <si>
    <t xml:space="preserve">SUBTOTAL </t>
  </si>
  <si>
    <t>TOTAL OFERTA</t>
  </si>
  <si>
    <t>EXPERIENCIA DEL PROPONENTE</t>
  </si>
  <si>
    <t>OBJETO</t>
  </si>
  <si>
    <t>ENTIDAD CONTRATANTE</t>
  </si>
  <si>
    <t>PLAZO EJECUCIÓN EN MESES</t>
  </si>
  <si>
    <t>VALOR EN PESOS</t>
  </si>
  <si>
    <t>SMMLV</t>
  </si>
  <si>
    <t>TOTALES</t>
  </si>
  <si>
    <t>COMPAÑÍA PROPONENTE:</t>
  </si>
  <si>
    <t>DIRECCIÓN:</t>
  </si>
  <si>
    <t>TELÉFONO:</t>
  </si>
  <si>
    <t>CORREO ELECTRÓNICO:</t>
  </si>
  <si>
    <t>EMR-##</t>
  </si>
  <si>
    <t>CANT</t>
  </si>
  <si>
    <t xml:space="preserve">  </t>
  </si>
  <si>
    <t xml:space="preserve">Pesos </t>
  </si>
  <si>
    <t>Pesos Colombianos, sin centavos</t>
  </si>
  <si>
    <t>SUBTOTAL</t>
  </si>
  <si>
    <t>IVA</t>
  </si>
  <si>
    <t xml:space="preserve"> %</t>
  </si>
  <si>
    <t>NIVEL SATISFACCIÓN</t>
  </si>
  <si>
    <t>día/mes/año</t>
  </si>
  <si>
    <t xml:space="preserve">FECHA DE TERMINACIÓN </t>
  </si>
  <si>
    <t xml:space="preserve">FECHA DE INICIACIÓN </t>
  </si>
  <si>
    <t>ESPEFICICACIONES MÍNIMAS REQUERIDAS</t>
  </si>
  <si>
    <t xml:space="preserve">ITEM </t>
  </si>
  <si>
    <t>EMR-###</t>
  </si>
  <si>
    <t>EQUIPOS Y SERVICIOS</t>
  </si>
  <si>
    <t>CUMPLE</t>
  </si>
  <si>
    <t>NO CUMPLE</t>
  </si>
  <si>
    <t>1.1.</t>
  </si>
  <si>
    <t>OFERENTE</t>
  </si>
  <si>
    <t>DESCUENTO</t>
  </si>
  <si>
    <t>SUBTOTAL + IVA</t>
  </si>
  <si>
    <t>TOTAL</t>
  </si>
  <si>
    <t>IVA 16%</t>
  </si>
  <si>
    <t>REFERENCIA</t>
  </si>
  <si>
    <t>EMR-11</t>
  </si>
  <si>
    <t>2.1.</t>
  </si>
  <si>
    <t>2.2.</t>
  </si>
  <si>
    <t>registre # folios en la oferta que explican este contenido</t>
  </si>
  <si>
    <t>(G, P)</t>
  </si>
  <si>
    <t>SECTOR ENTIDAD CONTRATANTE</t>
  </si>
  <si>
    <t>EMR-22</t>
  </si>
  <si>
    <t>COSTOS PRODUCTOS Y SERVICIOS OFERTADOS</t>
  </si>
  <si>
    <t>EVALUACIÓN REQUISITOS EXIGIBLES</t>
  </si>
  <si>
    <t>Perfil</t>
  </si>
  <si>
    <t>Experiencia</t>
  </si>
  <si>
    <t>Vinculación</t>
  </si>
  <si>
    <t>Cantidad</t>
  </si>
  <si>
    <t>Dedicación
tiempo proyecto</t>
  </si>
  <si>
    <t xml:space="preserve">&gt;=10 años </t>
  </si>
  <si>
    <t>Folio</t>
  </si>
  <si>
    <t>PERFIL REQUERIDO</t>
  </si>
  <si>
    <t>EXPERIENCIA PROFESIONAL</t>
  </si>
  <si>
    <t>ROLES MÍNIMOS REQUERIDOS</t>
  </si>
  <si>
    <t>en oferta</t>
  </si>
  <si>
    <t xml:space="preserve">Folios revisados: </t>
  </si>
  <si>
    <t>TOTAL PUNTOS  POR RECURSO HUMANO</t>
  </si>
  <si>
    <t>Registrar #folio hoja de vida</t>
  </si>
  <si>
    <t>PERFIL PERSONAL DE APOYO</t>
  </si>
  <si>
    <t>ROLES ADICIONALES PERSONAL DE APOYO</t>
  </si>
  <si>
    <t>&gt;=1 y &lt; 2 años</t>
  </si>
  <si>
    <t>&gt;=2 y &lt; 4 años</t>
  </si>
  <si>
    <t>&gt;=4 y &lt;6 años</t>
  </si>
  <si>
    <t>&gt;=6 y &lt;8 años</t>
  </si>
  <si>
    <t>&gt;=8 y &lt;10 años</t>
  </si>
  <si>
    <t>Completo
(en sitio).</t>
  </si>
  <si>
    <t>EMR-23</t>
  </si>
  <si>
    <t>EMR-24</t>
  </si>
  <si>
    <t>2.3.</t>
  </si>
  <si>
    <t>2.4.</t>
  </si>
  <si>
    <t>Valor Unitario x año</t>
  </si>
  <si>
    <t>Valor Total x año</t>
  </si>
  <si>
    <t>UPGRADE TÉCNICO Y FUNCIONAL SAP R/3 INC ECC 6.0 A ECC 6.17</t>
  </si>
  <si>
    <t>Descripción de la estrategia técnica detallada a implementar en INC.</t>
  </si>
  <si>
    <t>Cronograma detallado</t>
  </si>
  <si>
    <t>Roles y responsabilidad del Talento Humano del proveedor (anexar hojas de vida).</t>
  </si>
  <si>
    <t>Descripción detallada de la herramienta de diagnóstico a utilizar en INC.</t>
  </si>
  <si>
    <t>Descripción detallada del marco metodológico a seguir en la implementación en INC.</t>
  </si>
  <si>
    <t>Diagnóstico preliminar de la instalación.</t>
  </si>
  <si>
    <t>Actualización Técnica</t>
  </si>
  <si>
    <t>Actualización Funcional</t>
  </si>
  <si>
    <t>Migración base de datos y puesta a punto</t>
  </si>
  <si>
    <t>Capacitación</t>
  </si>
  <si>
    <t>ETAPA 1 - DIAGNÓSTICO</t>
  </si>
  <si>
    <t>ETAPA 2 - ACTUALIZACIÓN</t>
  </si>
  <si>
    <t>ETAPA 4 - SERVICIOS</t>
  </si>
  <si>
    <t>3.1.</t>
  </si>
  <si>
    <t>3.2.</t>
  </si>
  <si>
    <t>4.1.</t>
  </si>
  <si>
    <t>4.2.</t>
  </si>
  <si>
    <t>EMR-41</t>
  </si>
  <si>
    <t>EMR-42</t>
  </si>
  <si>
    <t>EMR-31</t>
  </si>
  <si>
    <t>EMR-32</t>
  </si>
  <si>
    <t>ETAPA 3 - MEJORAS FUNCIONALES</t>
  </si>
  <si>
    <t>Etapa 1 - Diagnóstico</t>
  </si>
  <si>
    <t>Etapa 2 _ Actualización</t>
  </si>
  <si>
    <t>Etapa 3 - Mejoras funcionales</t>
  </si>
  <si>
    <t>Etapa 4 - Servicios</t>
  </si>
  <si>
    <t>CONSULTOR BASIS</t>
  </si>
  <si>
    <t>Parcial
(en sitio).</t>
  </si>
  <si>
    <t>Requisito mínimo</t>
  </si>
  <si>
    <t>REQUERIMIENTOS TÉCNICOS GENERALES</t>
  </si>
  <si>
    <t>1.3.</t>
  </si>
  <si>
    <t>EMR-13</t>
  </si>
  <si>
    <t>Especialista BASIS certificado</t>
  </si>
  <si>
    <t>Especialista Gerencia proyectos SAP certificado.</t>
  </si>
  <si>
    <t>Descripción de la estrategia funcional detallada a implementar en INC.</t>
  </si>
  <si>
    <t>GERENTE DE PROYECTO UPGRADE</t>
  </si>
  <si>
    <t xml:space="preserve">Garantizar la asignación de un coordinador consultor permanente que cumpla con el perfil y que sea el interlocutor válido para la realización del servicio, el cual deberá permanecer en las instalaciones del INC durante la vigencia del contrato. </t>
  </si>
  <si>
    <t>Garantizar la asignación de un consultor ABAP el cual deberá permanecer en las instalaciones del INC en jornada de medio tiempo, con el objetivo de atender y evaluar requerimientos o incidentes que por su complejidad y urgencia sean requeridos.</t>
  </si>
  <si>
    <t>Ítem</t>
  </si>
  <si>
    <t xml:space="preserve">MÓDULOS SAP </t>
  </si>
  <si>
    <t xml:space="preserve">Certificado SAP </t>
  </si>
  <si>
    <t>[FI]</t>
  </si>
  <si>
    <t>[FM]</t>
  </si>
  <si>
    <t>[TR]</t>
  </si>
  <si>
    <t>[CO]</t>
  </si>
  <si>
    <t>[MM]</t>
  </si>
  <si>
    <t>[AM]</t>
  </si>
  <si>
    <t>[PM]</t>
  </si>
  <si>
    <t>[SD]</t>
  </si>
  <si>
    <t>[HCM]</t>
  </si>
  <si>
    <t>[PS]</t>
  </si>
  <si>
    <t>[GM]</t>
  </si>
  <si>
    <t>[xRPM]</t>
  </si>
  <si>
    <t>[BW]</t>
  </si>
  <si>
    <t>[EP]</t>
  </si>
  <si>
    <t>MÓDULOS SAP ISH</t>
  </si>
  <si>
    <t>[ISH-FP]</t>
  </si>
  <si>
    <t>Facturación Pacientes</t>
  </si>
  <si>
    <t>[ISH-GP]</t>
  </si>
  <si>
    <t>Gestión de Pacientes</t>
  </si>
  <si>
    <t>MÓDULOS SAP ISH-MED</t>
  </si>
  <si>
    <t>[SURGERY]</t>
  </si>
  <si>
    <t>Salas de Cirugía</t>
  </si>
  <si>
    <t>[BASIS]</t>
  </si>
  <si>
    <t>Asistencia Clínica</t>
  </si>
  <si>
    <t>[HCLINICA]</t>
  </si>
  <si>
    <t>Documentos Parametrizables</t>
  </si>
  <si>
    <t>INTERFACES HL7 -  COMPONENTE SAP</t>
  </si>
  <si>
    <t>Imágenes Diagnósticas</t>
  </si>
  <si>
    <t>[MED]</t>
  </si>
  <si>
    <t>Patología</t>
  </si>
  <si>
    <t>[BBSOFT]</t>
  </si>
  <si>
    <t>Banco de Sangre</t>
  </si>
  <si>
    <t>Laboratorio Clínico</t>
  </si>
  <si>
    <t>[BASIS /instancias ABAP/JAVA]</t>
  </si>
  <si>
    <t>Apoyo Basis / Solution Manager</t>
  </si>
  <si>
    <t>[ABAP/Java ]</t>
  </si>
  <si>
    <t>Apoyo Abap /Java.</t>
  </si>
  <si>
    <t>Descuento %</t>
  </si>
  <si>
    <t>IVA %</t>
  </si>
  <si>
    <t>VALOR TOTAL</t>
  </si>
  <si>
    <t>COSTOS DETALLADOS CONSULTORÍA SERVICIO SOPORTE SAP ECC 6.17</t>
  </si>
  <si>
    <t>COSTO MES CONSULTORÍA EN SITIO</t>
  </si>
  <si>
    <t xml:space="preserve">Costos  </t>
  </si>
  <si>
    <t xml:space="preserve">Descripción otro tipo de Consultor </t>
  </si>
  <si>
    <t>INFORMACION BÁSICA CONSULTORÍA SOPORTE SAP ECC 6.17</t>
  </si>
  <si>
    <t>[CR-RIS-PACS]</t>
  </si>
  <si>
    <t>[ENTERPRISE]</t>
  </si>
  <si>
    <t>[LIMS]</t>
  </si>
  <si>
    <t>Banco Nacional de Tumores</t>
  </si>
  <si>
    <t>[WebService]</t>
  </si>
  <si>
    <t>T&amp;Ms</t>
  </si>
  <si>
    <t>Enterprise Portal</t>
  </si>
  <si>
    <t>Business Warehouse</t>
  </si>
  <si>
    <t>xResource Portfolio Management</t>
  </si>
  <si>
    <t>Grants Management</t>
  </si>
  <si>
    <t>Project System</t>
  </si>
  <si>
    <t>Human Capital Management</t>
  </si>
  <si>
    <t>Sales &amp; Distribution</t>
  </si>
  <si>
    <t>Production Planning</t>
  </si>
  <si>
    <t>Fixed Assets Management</t>
  </si>
  <si>
    <t>Materials Management</t>
  </si>
  <si>
    <t>Controlling</t>
  </si>
  <si>
    <t>Financial Accounting</t>
  </si>
  <si>
    <t>Treasury</t>
  </si>
  <si>
    <t>Funds Management</t>
  </si>
  <si>
    <t>Nombres y apellidos</t>
  </si>
  <si>
    <t>Número folio Certificación SAP Consultor 1</t>
  </si>
  <si>
    <t>Número folio Hoja de Vida Consultor 2</t>
  </si>
  <si>
    <t>Número folio Certificación SAP Consultor 2</t>
  </si>
  <si>
    <t xml:space="preserve">Certificado SAP  </t>
  </si>
  <si>
    <t>Número Identificación Personal</t>
  </si>
  <si>
    <t>Garantizar la resolución de los incidentes, desde el inicio del servicio de soporte sobre la versión ECC 6.17.</t>
  </si>
  <si>
    <t>Garantizar el seguimiento y control de las horas consumidas por los servicios prestados a satisfacción en el marco de las horas/días contratadas.</t>
  </si>
  <si>
    <t>Garantizar que se proporcionará el recurso humano con conocimientos tecnológicos acordes con el perfil requerido para la prestación del servicio al Instituto Nacional de Cancerología.</t>
  </si>
  <si>
    <t>Garantizar que el proveedor del servicio velará porque el personal asignado cumpla las labores correspondientes y que se realizarán con calidad y la debida oportunidad, de acuerdo con los planes de trabajo.</t>
  </si>
  <si>
    <t>Garantizar que los consultores realizarán pruebas de calidad antes de entregar la solución al Instituto.</t>
  </si>
  <si>
    <t>TALENTO HUMANO UPGRADE</t>
  </si>
  <si>
    <t>TALENTO HUMANO  UPGRADE</t>
  </si>
  <si>
    <t>COORDINADOR DEL SOPORTE EN SITIO</t>
  </si>
  <si>
    <t>Consultor SAP, ISH-FP</t>
  </si>
  <si>
    <t>Coordinador consultor permanente.</t>
  </si>
  <si>
    <t>REQUERIMIENTOS TÉCNICOS ESPECÍFICOS
[Servicio Soporte SAP ECC 6.17]</t>
  </si>
  <si>
    <t>Garantizar que se brindará el servicio de soporte para el software aplicativo SAP ECC 6.17, en los módulos e interfaces referidos (numeral 3.3. del Anexo Técnico No 3).</t>
  </si>
  <si>
    <t>Garantizar que el equipo humano asignado al proyecto y presentado en la oferta a través de sus hojas de vida, estarán en sitio y permanecerán asignados al proyecto hasta su finalización, a menos que medie fuerza mayor. Si se presentara fuerza mayor, el oferente designará personas con igual formación y experiencia e informará al INC con antelación a la ejecución del cambio</t>
  </si>
  <si>
    <t>Garantizar que el equipo humano del Upgrade asignado al proyecto, estará conformado por personal con formación certificada SAP y  experiencia previa en el objeto del contrato, como mínimo en dos proyectos,  y en las herramientas de apoyo requeridas para la ejecución del mismo.</t>
  </si>
  <si>
    <t>CONSULTOR ABAP</t>
  </si>
  <si>
    <t>Dos (2) proyectos Upgrade</t>
  </si>
  <si>
    <t>Dos (2) implementaciones como consultor ABAP.</t>
  </si>
  <si>
    <t>Cantidad Mínima</t>
  </si>
  <si>
    <t>Experiencia certificada en gerencia de proyectos SAP.</t>
  </si>
  <si>
    <t>Experiencia certificada en consultoría Basis SAP.</t>
  </si>
  <si>
    <t>Experiencia certificada como consultor ABAP.</t>
  </si>
  <si>
    <t>Garantizar que el INC podrá hacer uso de soporte en horarios considerados “extras” de acuerdo con la prioridad que se asigne al incidente y que dispondrá de un contacto permanente para estos casos.</t>
  </si>
  <si>
    <r>
      <t xml:space="preserve">CONSULTOR CERTIFICADO </t>
    </r>
    <r>
      <rPr>
        <b/>
        <sz val="10"/>
        <rFont val="Verdana"/>
        <family val="2"/>
      </rPr>
      <t>SAP</t>
    </r>
    <r>
      <rPr>
        <sz val="10"/>
        <rFont val="Verdana"/>
        <family val="2"/>
      </rPr>
      <t xml:space="preserve"> 
POR HORA</t>
    </r>
  </si>
  <si>
    <r>
      <t xml:space="preserve">CONSULTOR </t>
    </r>
    <r>
      <rPr>
        <b/>
        <sz val="10"/>
        <rFont val="Verdana"/>
        <family val="2"/>
      </rPr>
      <t xml:space="preserve">NO </t>
    </r>
    <r>
      <rPr>
        <sz val="10"/>
        <rFont val="Verdana"/>
        <family val="2"/>
      </rPr>
      <t>CERTIFICADO SAP
POR HORA.</t>
    </r>
  </si>
  <si>
    <t>Consultor -1 (Titular)</t>
  </si>
  <si>
    <t>Consultor - 2 (Opcional)</t>
  </si>
  <si>
    <t>Garantizar soporte que permita solucionar los inconvenientes, brindar asesoría y mantener operativo el sistema y las aplicaciones de forma permanente, con un único punto de contacto.</t>
  </si>
  <si>
    <t>Garantizar un tiempo de revisión del incidente y retroalimentación de acuerdo con la tipificación establecida por el INC, entre vital, no vital, o de mediana prioridad.</t>
  </si>
  <si>
    <t>Garantizar la entrega de documentación formal de la solución de los incidentes, entendida en los siguientes aspectos: (a) diagnóstico funcional del problema, (b) definición funcional de la solución: debe incluir la transacción modificada, parámetro de usuario modificado, definición del proceso a cambiar; y (c) órdenes de transporte, si aplican.</t>
  </si>
  <si>
    <t>Aseguramiento de calidad módulos presupuestales</t>
  </si>
  <si>
    <t>Número folio 
Hoja de Vida 
Consultor 1</t>
  </si>
  <si>
    <t xml:space="preserve">MÓDULOS SAP ERP + PORTAL </t>
  </si>
  <si>
    <t xml:space="preserve">MÓDULOS SAP ISH-MED </t>
  </si>
  <si>
    <t xml:space="preserve"> INTERFACES HL7 -  COMPONENTE SAP</t>
  </si>
  <si>
    <t xml:space="preserve">INTERFACES HL7 -  COMPONENTE SAP </t>
  </si>
  <si>
    <t>CONVOCATORIA PÚBLICA No</t>
  </si>
  <si>
    <t>Implementación funcionalidades mejoradas</t>
  </si>
  <si>
    <t>Licenciamiento funcionalidades mejoradas</t>
  </si>
  <si>
    <t>Garantizar que el oferente cuenta con experiencia previa en la implementación de SAP Nursing.</t>
  </si>
  <si>
    <t>NÚMERO FOLIOS</t>
  </si>
  <si>
    <t>CALIFICACIÓN REQUERIMIENTOS</t>
  </si>
  <si>
    <t>CONSULTOR NURSING</t>
  </si>
  <si>
    <t>Especialista SAP NURSING.</t>
  </si>
  <si>
    <t>Experiencia certificada en consultoría específica SAP NURSING.</t>
  </si>
  <si>
    <t>Dos (2) implementaciones NURSING</t>
  </si>
  <si>
    <t>Consultor ABAP certificado.</t>
  </si>
  <si>
    <t>Número de proyectos en que ha participado</t>
  </si>
  <si>
    <t>Servicio soporte SAP ECC 6.17 por un (1) año 
[El valor anual del soporte no puede exceder el 18.9% del valor total del proyecto, incluído IVA].
[Ver detalle CostosConsultoría]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</si>
</sst>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240A]\ #,##0"/>
    <numFmt numFmtId="165" formatCode="&quot;$&quot;\ #,##0"/>
  </numFmts>
  <fonts count="32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indexed="81"/>
      <name val="Tahom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u/>
      <sz val="10"/>
      <name val="Verdana"/>
      <family val="2"/>
    </font>
    <font>
      <b/>
      <sz val="12"/>
      <color indexed="9"/>
      <name val="Verdana"/>
      <family val="2"/>
    </font>
    <font>
      <b/>
      <sz val="8"/>
      <color indexed="9"/>
      <name val="Verdana"/>
      <family val="2"/>
    </font>
    <font>
      <b/>
      <sz val="10"/>
      <color indexed="9"/>
      <name val="Verdana"/>
      <family val="2"/>
    </font>
    <font>
      <b/>
      <sz val="10"/>
      <color indexed="9"/>
      <name val="Verdana"/>
      <family val="2"/>
    </font>
    <font>
      <b/>
      <sz val="11"/>
      <color indexed="9"/>
      <name val="Verdana"/>
      <family val="2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Verdana"/>
      <family val="2"/>
    </font>
    <font>
      <b/>
      <sz val="10"/>
      <color theme="0"/>
      <name val="Verdana"/>
      <family val="2"/>
    </font>
    <font>
      <sz val="8"/>
      <color theme="0"/>
      <name val="Verdana"/>
      <family val="2"/>
    </font>
    <font>
      <sz val="10"/>
      <color theme="0"/>
      <name val="Verdana"/>
      <family val="2"/>
    </font>
    <font>
      <b/>
      <sz val="12"/>
      <color theme="0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10"/>
      <name val="Lucida Sans Unicode"/>
      <family val="2"/>
    </font>
    <font>
      <b/>
      <sz val="10"/>
      <name val="Lucida Sans Unicode"/>
      <family val="2"/>
    </font>
    <font>
      <b/>
      <sz val="12"/>
      <color theme="0"/>
      <name val="Lucida Sans Unicode"/>
      <family val="2"/>
    </font>
    <font>
      <sz val="10"/>
      <color theme="0"/>
      <name val="Lucida Sans Unicode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496">
    <xf numFmtId="0" fontId="0" fillId="0" borderId="0" xfId="0"/>
    <xf numFmtId="0" fontId="1" fillId="2" borderId="0" xfId="0" applyFont="1" applyFill="1" applyProtection="1"/>
    <xf numFmtId="0" fontId="1" fillId="0" borderId="1" xfId="0" applyFont="1" applyBorder="1" applyAlignment="1" applyProtection="1">
      <alignment horizontal="center" vertical="center" wrapText="1"/>
    </xf>
    <xf numFmtId="164" fontId="1" fillId="2" borderId="0" xfId="0" applyNumberFormat="1" applyFont="1" applyFill="1" applyAlignment="1" applyProtection="1">
      <alignment horizontal="right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right" vertical="center" wrapText="1"/>
    </xf>
    <xf numFmtId="3" fontId="1" fillId="4" borderId="6" xfId="0" applyNumberFormat="1" applyFont="1" applyFill="1" applyBorder="1" applyAlignment="1">
      <alignment horizontal="right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49" fontId="1" fillId="2" borderId="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</xf>
    <xf numFmtId="164" fontId="5" fillId="2" borderId="0" xfId="0" applyNumberFormat="1" applyFont="1" applyFill="1" applyAlignment="1" applyProtection="1">
      <alignment horizontal="right"/>
    </xf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left" vertical="center" wrapText="1"/>
    </xf>
    <xf numFmtId="0" fontId="1" fillId="2" borderId="14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16" xfId="0" applyFont="1" applyFill="1" applyBorder="1" applyAlignment="1" applyProtection="1">
      <alignment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justify" vertical="center" wrapText="1"/>
      <protection locked="0"/>
    </xf>
    <xf numFmtId="0" fontId="1" fillId="2" borderId="25" xfId="0" applyFont="1" applyFill="1" applyBorder="1" applyAlignment="1" applyProtection="1">
      <alignment horizontal="justify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3" xfId="0" applyNumberFormat="1" applyFont="1" applyFill="1" applyBorder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164" fontId="1" fillId="4" borderId="1" xfId="0" applyNumberFormat="1" applyFont="1" applyFill="1" applyBorder="1" applyAlignment="1" applyProtection="1">
      <alignment horizontal="right" vertical="center" wrapText="1"/>
    </xf>
    <xf numFmtId="164" fontId="1" fillId="4" borderId="32" xfId="0" applyNumberFormat="1" applyFont="1" applyFill="1" applyBorder="1" applyAlignment="1" applyProtection="1">
      <alignment horizontal="right" vertical="center" wrapText="1"/>
    </xf>
    <xf numFmtId="164" fontId="1" fillId="4" borderId="19" xfId="0" applyNumberFormat="1" applyFont="1" applyFill="1" applyBorder="1" applyAlignment="1" applyProtection="1">
      <alignment horizontal="right" vertical="center" wrapText="1"/>
    </xf>
    <xf numFmtId="0" fontId="14" fillId="6" borderId="1" xfId="0" applyFont="1" applyFill="1" applyBorder="1" applyAlignment="1" applyProtection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locked="0"/>
    </xf>
    <xf numFmtId="164" fontId="1" fillId="7" borderId="2" xfId="0" applyNumberFormat="1" applyFont="1" applyFill="1" applyBorder="1" applyAlignment="1" applyProtection="1">
      <alignment horizontal="right" vertical="center" wrapText="1"/>
      <protection locked="0"/>
    </xf>
    <xf numFmtId="164" fontId="1" fillId="7" borderId="3" xfId="0" applyNumberFormat="1" applyFont="1" applyFill="1" applyBorder="1" applyAlignment="1" applyProtection="1">
      <alignment horizontal="right" vertical="center" wrapText="1"/>
    </xf>
    <xf numFmtId="164" fontId="1" fillId="7" borderId="5" xfId="0" applyNumberFormat="1" applyFont="1" applyFill="1" applyBorder="1" applyAlignment="1" applyProtection="1">
      <alignment horizontal="right" vertical="center" wrapText="1"/>
      <protection locked="0"/>
    </xf>
    <xf numFmtId="164" fontId="1" fillId="7" borderId="9" xfId="0" applyNumberFormat="1" applyFont="1" applyFill="1" applyBorder="1" applyAlignment="1" applyProtection="1">
      <alignment horizontal="right" vertical="center" wrapText="1"/>
    </xf>
    <xf numFmtId="0" fontId="1" fillId="6" borderId="12" xfId="0" applyFont="1" applyFill="1" applyBorder="1" applyAlignment="1" applyProtection="1">
      <alignment horizontal="center" wrapText="1"/>
    </xf>
    <xf numFmtId="0" fontId="1" fillId="6" borderId="31" xfId="0" applyFont="1" applyFill="1" applyBorder="1" applyAlignment="1" applyProtection="1">
      <alignment horizont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1" fontId="10" fillId="5" borderId="1" xfId="0" applyNumberFormat="1" applyFont="1" applyFill="1" applyBorder="1" applyAlignment="1" applyProtection="1">
      <alignment horizontal="left" vertical="center" wrapText="1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11" fillId="5" borderId="1" xfId="0" applyFont="1" applyFill="1" applyBorder="1" applyAlignment="1" applyProtection="1">
      <alignment horizontal="left" vertical="center" wrapText="1"/>
    </xf>
    <xf numFmtId="0" fontId="1" fillId="9" borderId="19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49" fontId="1" fillId="9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9" borderId="29" xfId="0" applyNumberFormat="1" applyFont="1" applyFill="1" applyBorder="1" applyAlignment="1" applyProtection="1">
      <alignment horizontal="left" vertical="center" wrapText="1"/>
      <protection locked="0"/>
    </xf>
    <xf numFmtId="1" fontId="5" fillId="9" borderId="1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1" fontId="5" fillId="0" borderId="20" xfId="0" applyNumberFormat="1" applyFont="1" applyBorder="1" applyAlignment="1" applyProtection="1">
      <alignment horizontal="center" vertical="center" wrapText="1"/>
    </xf>
    <xf numFmtId="164" fontId="1" fillId="2" borderId="0" xfId="0" applyNumberFormat="1" applyFont="1" applyFill="1" applyProtection="1"/>
    <xf numFmtId="0" fontId="2" fillId="7" borderId="26" xfId="0" applyFont="1" applyFill="1" applyBorder="1" applyAlignment="1" applyProtection="1">
      <alignment horizontal="center" vertical="center" wrapText="1"/>
    </xf>
    <xf numFmtId="164" fontId="1" fillId="2" borderId="0" xfId="0" applyNumberFormat="1" applyFont="1" applyFill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3" borderId="43" xfId="0" applyFont="1" applyFill="1" applyBorder="1" applyAlignment="1" applyProtection="1">
      <alignment horizontal="center"/>
    </xf>
    <xf numFmtId="0" fontId="1" fillId="3" borderId="33" xfId="0" applyFont="1" applyFill="1" applyBorder="1" applyAlignment="1" applyProtection="1">
      <alignment horizontal="center"/>
    </xf>
    <xf numFmtId="49" fontId="1" fillId="9" borderId="2" xfId="0" applyNumberFormat="1" applyFont="1" applyFill="1" applyBorder="1" applyAlignment="1" applyProtection="1">
      <alignment horizontal="left" vertical="center" wrapText="1"/>
    </xf>
    <xf numFmtId="164" fontId="5" fillId="9" borderId="54" xfId="0" applyNumberFormat="1" applyFont="1" applyFill="1" applyBorder="1" applyAlignment="1" applyProtection="1">
      <alignment horizontal="justify" vertical="center" wrapText="1"/>
    </xf>
    <xf numFmtId="164" fontId="5" fillId="9" borderId="54" xfId="0" applyNumberFormat="1" applyFont="1" applyFill="1" applyBorder="1" applyAlignment="1" applyProtection="1">
      <alignment horizontal="left" vertical="center" wrapText="1"/>
    </xf>
    <xf numFmtId="3" fontId="1" fillId="9" borderId="54" xfId="0" applyNumberFormat="1" applyFont="1" applyFill="1" applyBorder="1" applyAlignment="1" applyProtection="1">
      <alignment horizontal="center" vertical="center" wrapText="1"/>
    </xf>
    <xf numFmtId="0" fontId="1" fillId="9" borderId="16" xfId="0" applyFont="1" applyFill="1" applyBorder="1" applyProtection="1"/>
    <xf numFmtId="0" fontId="1" fillId="9" borderId="37" xfId="0" applyFont="1" applyFill="1" applyBorder="1" applyProtection="1"/>
    <xf numFmtId="0" fontId="1" fillId="9" borderId="41" xfId="0" applyFont="1" applyFill="1" applyBorder="1" applyProtection="1"/>
    <xf numFmtId="0" fontId="2" fillId="7" borderId="36" xfId="0" applyFont="1" applyFill="1" applyBorder="1" applyAlignment="1" applyProtection="1">
      <alignment horizontal="left"/>
    </xf>
    <xf numFmtId="164" fontId="6" fillId="7" borderId="36" xfId="0" applyNumberFormat="1" applyFont="1" applyFill="1" applyBorder="1" applyAlignment="1" applyProtection="1">
      <alignment horizontal="right"/>
    </xf>
    <xf numFmtId="164" fontId="2" fillId="7" borderId="36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Protection="1"/>
    <xf numFmtId="0" fontId="5" fillId="2" borderId="0" xfId="0" applyFont="1" applyFill="1" applyProtection="1"/>
    <xf numFmtId="0" fontId="1" fillId="9" borderId="1" xfId="0" applyFont="1" applyFill="1" applyBorder="1" applyAlignment="1" applyProtection="1">
      <alignment horizontal="left" vertical="center" wrapText="1"/>
      <protection locked="0"/>
    </xf>
    <xf numFmtId="0" fontId="1" fillId="9" borderId="20" xfId="0" applyFont="1" applyFill="1" applyBorder="1" applyAlignment="1" applyProtection="1">
      <alignment horizontal="left" vertical="center" wrapText="1"/>
      <protection locked="0"/>
    </xf>
    <xf numFmtId="164" fontId="5" fillId="9" borderId="1" xfId="0" applyNumberFormat="1" applyFont="1" applyFill="1" applyBorder="1" applyAlignment="1" applyProtection="1">
      <alignment vertical="center" wrapText="1"/>
      <protection locked="0"/>
    </xf>
    <xf numFmtId="164" fontId="5" fillId="9" borderId="54" xfId="0" applyNumberFormat="1" applyFont="1" applyFill="1" applyBorder="1" applyAlignment="1" applyProtection="1">
      <alignment vertical="center" wrapText="1"/>
      <protection locked="0"/>
    </xf>
    <xf numFmtId="3" fontId="1" fillId="9" borderId="54" xfId="0" applyNumberFormat="1" applyFont="1" applyFill="1" applyBorder="1" applyAlignment="1" applyProtection="1">
      <alignment vertical="center" wrapText="1"/>
      <protection locked="0"/>
    </xf>
    <xf numFmtId="9" fontId="17" fillId="9" borderId="3" xfId="0" applyNumberFormat="1" applyFont="1" applyFill="1" applyBorder="1" applyAlignment="1" applyProtection="1">
      <alignment vertical="center" wrapText="1"/>
      <protection locked="0"/>
    </xf>
    <xf numFmtId="164" fontId="5" fillId="9" borderId="20" xfId="0" applyNumberFormat="1" applyFont="1" applyFill="1" applyBorder="1" applyAlignment="1" applyProtection="1">
      <alignment vertical="center" wrapText="1"/>
      <protection locked="0"/>
    </xf>
    <xf numFmtId="164" fontId="5" fillId="9" borderId="62" xfId="0" applyNumberFormat="1" applyFont="1" applyFill="1" applyBorder="1" applyAlignment="1" applyProtection="1">
      <alignment vertical="center" wrapText="1"/>
      <protection locked="0"/>
    </xf>
    <xf numFmtId="3" fontId="1" fillId="9" borderId="62" xfId="0" applyNumberFormat="1" applyFont="1" applyFill="1" applyBorder="1" applyAlignment="1" applyProtection="1">
      <alignment vertical="center" wrapText="1"/>
      <protection locked="0"/>
    </xf>
    <xf numFmtId="9" fontId="17" fillId="9" borderId="27" xfId="0" applyNumberFormat="1" applyFont="1" applyFill="1" applyBorder="1" applyAlignment="1" applyProtection="1">
      <alignment vertical="center" wrapText="1"/>
      <protection locked="0"/>
    </xf>
    <xf numFmtId="164" fontId="2" fillId="4" borderId="22" xfId="0" applyNumberFormat="1" applyFont="1" applyFill="1" applyBorder="1" applyAlignment="1" applyProtection="1">
      <alignment horizontal="right" vertical="center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left" vertical="center" wrapText="1"/>
    </xf>
    <xf numFmtId="16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27" xfId="0" applyNumberFormat="1" applyFont="1" applyFill="1" applyBorder="1" applyAlignment="1" applyProtection="1">
      <alignment horizontal="right" vertical="center" wrapText="1"/>
    </xf>
    <xf numFmtId="0" fontId="5" fillId="2" borderId="38" xfId="0" applyFont="1" applyFill="1" applyBorder="1" applyAlignment="1" applyProtection="1">
      <alignment vertical="center" wrapText="1"/>
    </xf>
    <xf numFmtId="0" fontId="5" fillId="2" borderId="63" xfId="0" applyFont="1" applyFill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10" fontId="1" fillId="4" borderId="33" xfId="0" applyNumberFormat="1" applyFont="1" applyFill="1" applyBorder="1" applyAlignment="1" applyProtection="1">
      <alignment horizontal="right" vertical="center" wrapText="1"/>
    </xf>
    <xf numFmtId="0" fontId="0" fillId="9" borderId="0" xfId="0" applyFill="1"/>
    <xf numFmtId="0" fontId="24" fillId="9" borderId="0" xfId="0" applyFont="1" applyFill="1"/>
    <xf numFmtId="10" fontId="24" fillId="9" borderId="0" xfId="0" applyNumberFormat="1" applyFont="1" applyFill="1" applyAlignment="1">
      <alignment horizontal="center" vertical="center" wrapText="1"/>
    </xf>
    <xf numFmtId="0" fontId="22" fillId="9" borderId="0" xfId="0" applyFont="1" applyFill="1"/>
    <xf numFmtId="0" fontId="24" fillId="10" borderId="1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52" xfId="0" applyFont="1" applyFill="1" applyBorder="1" applyAlignment="1">
      <alignment horizontal="center" vertical="center" wrapText="1"/>
    </xf>
    <xf numFmtId="0" fontId="24" fillId="10" borderId="24" xfId="0" applyFont="1" applyFill="1" applyBorder="1" applyAlignment="1">
      <alignment horizontal="center" vertical="center" wrapText="1"/>
    </xf>
    <xf numFmtId="0" fontId="24" fillId="10" borderId="6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 applyProtection="1">
      <alignment horizontal="center" vertical="center" wrapText="1"/>
      <protection locked="0"/>
    </xf>
    <xf numFmtId="0" fontId="17" fillId="9" borderId="3" xfId="0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164" fontId="5" fillId="9" borderId="1" xfId="0" applyNumberFormat="1" applyFont="1" applyFill="1" applyBorder="1" applyAlignment="1" applyProtection="1">
      <alignment horizontal="justify" vertical="center" wrapText="1"/>
    </xf>
    <xf numFmtId="9" fontId="17" fillId="9" borderId="53" xfId="0" applyNumberFormat="1" applyFont="1" applyFill="1" applyBorder="1" applyAlignment="1" applyProtection="1">
      <alignment horizontal="left" vertical="center" wrapText="1"/>
    </xf>
    <xf numFmtId="1" fontId="17" fillId="9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1" fontId="1" fillId="1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1" fontId="5" fillId="9" borderId="19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7" borderId="12" xfId="0" applyNumberFormat="1" applyFont="1" applyFill="1" applyBorder="1" applyAlignment="1" applyProtection="1">
      <alignment horizontal="right" wrapText="1"/>
      <protection locked="0"/>
    </xf>
    <xf numFmtId="10" fontId="1" fillId="4" borderId="3" xfId="0" applyNumberFormat="1" applyFont="1" applyFill="1" applyBorder="1" applyAlignment="1" applyProtection="1">
      <alignment horizontal="right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Protection="1"/>
    <xf numFmtId="0" fontId="7" fillId="8" borderId="29" xfId="1" applyFont="1" applyFill="1" applyBorder="1" applyAlignment="1" applyProtection="1">
      <alignment horizontal="center" vertical="center" wrapText="1"/>
    </xf>
    <xf numFmtId="0" fontId="7" fillId="8" borderId="27" xfId="1" applyFont="1" applyFill="1" applyBorder="1" applyAlignment="1" applyProtection="1">
      <alignment horizontal="center" vertical="center" wrapText="1"/>
    </xf>
    <xf numFmtId="0" fontId="23" fillId="10" borderId="1" xfId="1" applyFont="1" applyFill="1" applyBorder="1" applyAlignment="1" applyProtection="1">
      <alignment horizontal="center" vertical="center" wrapText="1"/>
    </xf>
    <xf numFmtId="0" fontId="23" fillId="10" borderId="2" xfId="1" applyFont="1" applyFill="1" applyBorder="1" applyAlignment="1" applyProtection="1">
      <alignment horizontal="left" vertical="center" wrapText="1"/>
    </xf>
    <xf numFmtId="0" fontId="23" fillId="3" borderId="1" xfId="1" applyFont="1" applyFill="1" applyBorder="1" applyAlignment="1" applyProtection="1">
      <alignment horizontal="center" vertical="center" wrapText="1"/>
    </xf>
    <xf numFmtId="0" fontId="23" fillId="3" borderId="2" xfId="1" applyFont="1" applyFill="1" applyBorder="1" applyAlignment="1" applyProtection="1">
      <alignment horizontal="left" vertical="center" wrapText="1"/>
    </xf>
    <xf numFmtId="0" fontId="23" fillId="3" borderId="20" xfId="1" applyFont="1" applyFill="1" applyBorder="1" applyAlignment="1" applyProtection="1">
      <alignment horizontal="center" vertical="center" wrapText="1"/>
    </xf>
    <xf numFmtId="0" fontId="23" fillId="3" borderId="29" xfId="1" applyFont="1" applyFill="1" applyBorder="1" applyAlignment="1" applyProtection="1">
      <alignment horizontal="left" vertical="center" wrapText="1"/>
    </xf>
    <xf numFmtId="0" fontId="0" fillId="9" borderId="0" xfId="0" applyFill="1" applyAlignment="1" applyProtection="1">
      <alignment horizontal="right"/>
    </xf>
    <xf numFmtId="0" fontId="0" fillId="9" borderId="0" xfId="0" applyFill="1" applyAlignment="1" applyProtection="1">
      <alignment horizontal="left"/>
    </xf>
    <xf numFmtId="0" fontId="22" fillId="9" borderId="0" xfId="0" applyFont="1" applyFill="1" applyProtection="1"/>
    <xf numFmtId="49" fontId="1" fillId="12" borderId="27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0" xfId="1" applyFont="1" applyFill="1" applyBorder="1" applyAlignment="1" applyProtection="1">
      <alignment horizontal="center" vertical="center" wrapText="1"/>
    </xf>
    <xf numFmtId="0" fontId="23" fillId="10" borderId="29" xfId="1" applyFont="1" applyFill="1" applyBorder="1" applyAlignment="1" applyProtection="1">
      <alignment horizontal="left" vertical="center" wrapText="1"/>
    </xf>
    <xf numFmtId="0" fontId="23" fillId="10" borderId="3" xfId="1" applyFont="1" applyFill="1" applyBorder="1" applyAlignment="1" applyProtection="1">
      <alignment horizontal="left" vertical="center" wrapText="1"/>
    </xf>
    <xf numFmtId="0" fontId="23" fillId="10" borderId="27" xfId="1" applyFont="1" applyFill="1" applyBorder="1" applyAlignment="1" applyProtection="1">
      <alignment horizontal="left" vertical="center" wrapText="1"/>
    </xf>
    <xf numFmtId="0" fontId="23" fillId="3" borderId="3" xfId="1" applyFont="1" applyFill="1" applyBorder="1" applyAlignment="1" applyProtection="1">
      <alignment horizontal="left" vertical="center" wrapText="1"/>
    </xf>
    <xf numFmtId="0" fontId="23" fillId="3" borderId="27" xfId="1" applyFont="1" applyFill="1" applyBorder="1" applyAlignment="1" applyProtection="1">
      <alignment horizontal="left" vertical="center" wrapText="1"/>
    </xf>
    <xf numFmtId="0" fontId="7" fillId="7" borderId="20" xfId="1" applyFont="1" applyFill="1" applyBorder="1" applyAlignment="1" applyProtection="1">
      <alignment horizontal="center" vertical="center" wrapText="1"/>
    </xf>
    <xf numFmtId="0" fontId="7" fillId="7" borderId="29" xfId="1" applyFont="1" applyFill="1" applyBorder="1" applyAlignment="1" applyProtection="1">
      <alignment horizontal="center" vertical="center" wrapText="1"/>
    </xf>
    <xf numFmtId="0" fontId="7" fillId="7" borderId="27" xfId="1" applyFont="1" applyFill="1" applyBorder="1" applyAlignment="1" applyProtection="1">
      <alignment horizontal="center" vertical="center" wrapText="1"/>
    </xf>
    <xf numFmtId="0" fontId="7" fillId="8" borderId="20" xfId="1" applyFont="1" applyFill="1" applyBorder="1" applyAlignment="1" applyProtection="1">
      <alignment horizontal="center" vertical="center" wrapText="1"/>
    </xf>
    <xf numFmtId="3" fontId="23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9" borderId="2" xfId="0" applyFont="1" applyFill="1" applyBorder="1" applyAlignment="1" applyProtection="1">
      <alignment horizontal="left" vertical="center" wrapText="1"/>
      <protection locked="0"/>
    </xf>
    <xf numFmtId="0" fontId="23" fillId="9" borderId="2" xfId="0" applyFont="1" applyFill="1" applyBorder="1" applyAlignment="1" applyProtection="1">
      <alignment horizontal="center" vertical="center" wrapText="1"/>
      <protection locked="0"/>
    </xf>
    <xf numFmtId="49" fontId="1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" xfId="0" applyFont="1" applyFill="1" applyBorder="1" applyAlignment="1" applyProtection="1">
      <alignment horizontal="center" vertical="center" wrapText="1"/>
      <protection locked="0"/>
    </xf>
    <xf numFmtId="3" fontId="23" fillId="9" borderId="20" xfId="1" applyNumberFormat="1" applyFont="1" applyFill="1" applyBorder="1" applyAlignment="1" applyProtection="1">
      <alignment horizontal="center" vertical="center" wrapText="1"/>
      <protection locked="0"/>
    </xf>
    <xf numFmtId="0" fontId="23" fillId="9" borderId="29" xfId="0" applyFont="1" applyFill="1" applyBorder="1" applyAlignment="1" applyProtection="1">
      <alignment horizontal="left" vertical="center" wrapText="1"/>
      <protection locked="0"/>
    </xf>
    <xf numFmtId="0" fontId="23" fillId="9" borderId="29" xfId="0" applyFont="1" applyFill="1" applyBorder="1" applyAlignment="1" applyProtection="1">
      <alignment horizontal="center" vertical="center" wrapText="1"/>
      <protection locked="0"/>
    </xf>
    <xf numFmtId="49" fontId="1" fillId="12" borderId="29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20" xfId="0" applyFont="1" applyFill="1" applyBorder="1" applyAlignment="1" applyProtection="1">
      <alignment horizontal="center" vertical="center" wrapText="1"/>
      <protection locked="0"/>
    </xf>
    <xf numFmtId="0" fontId="25" fillId="9" borderId="0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165" fontId="1" fillId="10" borderId="3" xfId="0" applyNumberFormat="1" applyFont="1" applyFill="1" applyBorder="1" applyAlignment="1">
      <alignment horizontal="right" vertical="center"/>
    </xf>
    <xf numFmtId="0" fontId="1" fillId="9" borderId="2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2" fillId="10" borderId="29" xfId="0" applyFont="1" applyFill="1" applyBorder="1" applyAlignment="1">
      <alignment horizontal="center" vertical="center" wrapText="1"/>
    </xf>
    <xf numFmtId="165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" fontId="1" fillId="10" borderId="29" xfId="0" applyNumberFormat="1" applyFont="1" applyFill="1" applyBorder="1" applyAlignment="1">
      <alignment horizontal="center" vertical="center" wrapText="1"/>
    </xf>
    <xf numFmtId="165" fontId="1" fillId="10" borderId="27" xfId="0" applyNumberFormat="1" applyFont="1" applyFill="1" applyBorder="1" applyAlignment="1">
      <alignment horizontal="right" vertical="center"/>
    </xf>
    <xf numFmtId="0" fontId="2" fillId="7" borderId="42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28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justify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12" borderId="43" xfId="0" applyFont="1" applyFill="1" applyBorder="1" applyAlignment="1" applyProtection="1">
      <alignment horizontal="center" vertical="center" wrapText="1"/>
      <protection locked="0"/>
    </xf>
    <xf numFmtId="0" fontId="3" fillId="12" borderId="2" xfId="0" applyFont="1" applyFill="1" applyBorder="1" applyAlignment="1" applyProtection="1">
      <alignment horizontal="center" vertical="center" wrapText="1"/>
      <protection locked="0"/>
    </xf>
    <xf numFmtId="0" fontId="3" fillId="12" borderId="29" xfId="0" applyFont="1" applyFill="1" applyBorder="1" applyAlignment="1" applyProtection="1">
      <alignment horizontal="center" vertical="center" wrapText="1"/>
      <protection locked="0"/>
    </xf>
    <xf numFmtId="0" fontId="31" fillId="9" borderId="2" xfId="0" applyFont="1" applyFill="1" applyBorder="1" applyAlignment="1" applyProtection="1">
      <alignment horizontal="center" vertical="center" wrapText="1"/>
      <protection locked="0"/>
    </xf>
    <xf numFmtId="0" fontId="31" fillId="9" borderId="29" xfId="0" applyFont="1" applyFill="1" applyBorder="1" applyAlignment="1" applyProtection="1">
      <alignment horizontal="center" vertical="center" wrapText="1"/>
      <protection locked="0"/>
    </xf>
    <xf numFmtId="0" fontId="31" fillId="9" borderId="29" xfId="0" applyFont="1" applyFill="1" applyBorder="1" applyProtection="1">
      <protection locked="0"/>
    </xf>
    <xf numFmtId="3" fontId="23" fillId="9" borderId="20" xfId="0" applyNumberFormat="1" applyFont="1" applyFill="1" applyBorder="1" applyAlignment="1" applyProtection="1">
      <alignment horizontal="right"/>
      <protection locked="0"/>
    </xf>
    <xf numFmtId="0" fontId="23" fillId="9" borderId="29" xfId="0" applyFont="1" applyFill="1" applyBorder="1" applyAlignment="1" applyProtection="1">
      <alignment horizontal="left"/>
      <protection locked="0"/>
    </xf>
    <xf numFmtId="0" fontId="23" fillId="9" borderId="29" xfId="0" applyFont="1" applyFill="1" applyBorder="1" applyProtection="1">
      <protection locked="0"/>
    </xf>
    <xf numFmtId="0" fontId="23" fillId="9" borderId="20" xfId="0" applyFont="1" applyFill="1" applyBorder="1" applyProtection="1">
      <protection locked="0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3" fillId="12" borderId="27" xfId="0" applyFont="1" applyFill="1" applyBorder="1" applyAlignment="1" applyProtection="1">
      <alignment horizontal="center" vertical="center" wrapText="1"/>
      <protection locked="0"/>
    </xf>
    <xf numFmtId="0" fontId="5" fillId="12" borderId="65" xfId="0" applyFont="1" applyFill="1" applyBorder="1" applyAlignment="1" applyProtection="1">
      <alignment horizontal="center" vertical="center" wrapText="1"/>
      <protection locked="0"/>
    </xf>
    <xf numFmtId="0" fontId="3" fillId="12" borderId="50" xfId="0" applyFont="1" applyFill="1" applyBorder="1" applyAlignment="1" applyProtection="1">
      <alignment horizontal="center" vertical="center" wrapText="1"/>
      <protection locked="0"/>
    </xf>
    <xf numFmtId="0" fontId="5" fillId="12" borderId="54" xfId="0" applyFont="1" applyFill="1" applyBorder="1" applyAlignment="1" applyProtection="1">
      <alignment horizontal="center" vertical="center" wrapText="1"/>
      <protection locked="0"/>
    </xf>
    <xf numFmtId="0" fontId="3" fillId="12" borderId="53" xfId="0" applyFont="1" applyFill="1" applyBorder="1" applyAlignment="1" applyProtection="1">
      <alignment horizontal="center" vertical="center" wrapText="1"/>
      <protection locked="0"/>
    </xf>
    <xf numFmtId="0" fontId="5" fillId="12" borderId="6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justify" vertical="center" wrapText="1"/>
    </xf>
    <xf numFmtId="0" fontId="5" fillId="0" borderId="27" xfId="0" applyFont="1" applyFill="1" applyBorder="1" applyAlignment="1" applyProtection="1">
      <alignment horizontal="justify" vertical="center" wrapText="1"/>
    </xf>
    <xf numFmtId="0" fontId="5" fillId="0" borderId="43" xfId="0" applyFont="1" applyFill="1" applyBorder="1" applyAlignment="1" applyProtection="1">
      <alignment horizontal="justify" vertical="center" wrapText="1"/>
    </xf>
    <xf numFmtId="0" fontId="5" fillId="0" borderId="33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3" xfId="0" applyFont="1" applyFill="1" applyBorder="1" applyAlignment="1" applyProtection="1">
      <alignment horizontal="justify" vertical="center" wrapText="1"/>
    </xf>
    <xf numFmtId="0" fontId="5" fillId="9" borderId="2" xfId="0" applyFont="1" applyFill="1" applyBorder="1" applyAlignment="1" applyProtection="1">
      <alignment horizontal="justify" vertical="center" wrapText="1"/>
    </xf>
    <xf numFmtId="0" fontId="5" fillId="9" borderId="3" xfId="0" applyFont="1" applyFill="1" applyBorder="1" applyAlignment="1" applyProtection="1">
      <alignment horizontal="justify" vertical="center" wrapText="1"/>
    </xf>
    <xf numFmtId="0" fontId="10" fillId="5" borderId="2" xfId="0" applyFont="1" applyFill="1" applyBorder="1" applyAlignment="1" applyProtection="1">
      <alignment horizontal="justify" vertical="center" wrapText="1"/>
    </xf>
    <xf numFmtId="0" fontId="10" fillId="5" borderId="3" xfId="0" applyFont="1" applyFill="1" applyBorder="1" applyAlignment="1" applyProtection="1">
      <alignment horizontal="justify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center" vertical="center" wrapText="1"/>
    </xf>
    <xf numFmtId="0" fontId="10" fillId="5" borderId="29" xfId="0" applyFont="1" applyFill="1" applyBorder="1" applyAlignment="1" applyProtection="1">
      <alignment horizontal="center" vertical="center" wrapText="1"/>
    </xf>
    <xf numFmtId="0" fontId="10" fillId="5" borderId="27" xfId="0" applyFont="1" applyFill="1" applyBorder="1" applyAlignment="1" applyProtection="1">
      <alignment horizontal="center" vertical="center" wrapText="1"/>
    </xf>
    <xf numFmtId="0" fontId="10" fillId="5" borderId="28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27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left" vertical="center" wrapText="1"/>
    </xf>
    <xf numFmtId="0" fontId="10" fillId="5" borderId="54" xfId="0" applyFont="1" applyFill="1" applyBorder="1" applyAlignment="1" applyProtection="1">
      <alignment horizontal="center" vertical="center" wrapText="1"/>
    </xf>
    <xf numFmtId="0" fontId="14" fillId="6" borderId="24" xfId="0" applyFont="1" applyFill="1" applyBorder="1" applyAlignment="1" applyProtection="1">
      <alignment horizontal="left" vertical="center" wrapText="1"/>
    </xf>
    <xf numFmtId="0" fontId="14" fillId="6" borderId="52" xfId="0" applyFont="1" applyFill="1" applyBorder="1" applyAlignment="1" applyProtection="1">
      <alignment horizontal="left" vertical="center" wrapText="1"/>
    </xf>
    <xf numFmtId="0" fontId="14" fillId="6" borderId="53" xfId="0" applyFont="1" applyFill="1" applyBorder="1" applyAlignment="1" applyProtection="1">
      <alignment horizontal="left" vertical="center" wrapText="1"/>
    </xf>
    <xf numFmtId="164" fontId="14" fillId="6" borderId="1" xfId="0" applyNumberFormat="1" applyFont="1" applyFill="1" applyBorder="1" applyAlignment="1" applyProtection="1">
      <alignment horizontal="center" vertical="center" wrapText="1"/>
    </xf>
    <xf numFmtId="164" fontId="14" fillId="6" borderId="2" xfId="0" applyNumberFormat="1" applyFont="1" applyFill="1" applyBorder="1" applyAlignment="1" applyProtection="1">
      <alignment horizontal="center" vertical="center" wrapText="1"/>
    </xf>
    <xf numFmtId="164" fontId="14" fillId="6" borderId="3" xfId="0" applyNumberFormat="1" applyFont="1" applyFill="1" applyBorder="1" applyAlignment="1" applyProtection="1">
      <alignment horizontal="center" vertical="center" wrapText="1"/>
    </xf>
    <xf numFmtId="0" fontId="3" fillId="6" borderId="42" xfId="0" applyFont="1" applyFill="1" applyBorder="1" applyAlignment="1" applyProtection="1">
      <alignment horizontal="center" vertical="center" wrapText="1"/>
    </xf>
    <xf numFmtId="0" fontId="3" fillId="6" borderId="36" xfId="0" applyFont="1" applyFill="1" applyBorder="1" applyAlignment="1" applyProtection="1">
      <alignment horizontal="center" vertical="center" wrapText="1"/>
    </xf>
    <xf numFmtId="0" fontId="3" fillId="6" borderId="35" xfId="0" applyFont="1" applyFill="1" applyBorder="1" applyAlignment="1" applyProtection="1">
      <alignment horizontal="center" vertical="center" wrapText="1"/>
    </xf>
    <xf numFmtId="0" fontId="9" fillId="5" borderId="42" xfId="0" applyFont="1" applyFill="1" applyBorder="1" applyAlignment="1" applyProtection="1">
      <alignment horizontal="center" vertical="center" wrapText="1"/>
    </xf>
    <xf numFmtId="0" fontId="9" fillId="5" borderId="36" xfId="0" applyFont="1" applyFill="1" applyBorder="1" applyAlignment="1" applyProtection="1">
      <alignment horizontal="center" vertical="center" wrapText="1"/>
    </xf>
    <xf numFmtId="0" fontId="9" fillId="5" borderId="35" xfId="0" applyFont="1" applyFill="1" applyBorder="1" applyAlignment="1" applyProtection="1">
      <alignment horizontal="center" vertical="center" wrapText="1"/>
    </xf>
    <xf numFmtId="0" fontId="11" fillId="5" borderId="24" xfId="0" applyFont="1" applyFill="1" applyBorder="1" applyAlignment="1" applyProtection="1">
      <alignment horizontal="left" vertical="center" wrapText="1"/>
    </xf>
    <xf numFmtId="0" fontId="12" fillId="5" borderId="52" xfId="0" applyFont="1" applyFill="1" applyBorder="1" applyAlignment="1" applyProtection="1">
      <alignment horizontal="left" vertical="center" wrapText="1"/>
    </xf>
    <xf numFmtId="0" fontId="12" fillId="5" borderId="53" xfId="0" applyFont="1" applyFill="1" applyBorder="1" applyAlignment="1" applyProtection="1">
      <alignment horizontal="left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52" xfId="0" applyFont="1" applyFill="1" applyBorder="1" applyAlignment="1" applyProtection="1">
      <alignment horizontal="center" vertical="center" wrapText="1"/>
    </xf>
    <xf numFmtId="0" fontId="13" fillId="5" borderId="5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right" vertical="center" wrapText="1"/>
    </xf>
    <xf numFmtId="0" fontId="1" fillId="2" borderId="46" xfId="0" applyFont="1" applyFill="1" applyBorder="1" applyAlignment="1" applyProtection="1">
      <alignment horizontal="right" vertical="center" wrapText="1"/>
    </xf>
    <xf numFmtId="0" fontId="2" fillId="2" borderId="55" xfId="0" applyFont="1" applyFill="1" applyBorder="1" applyAlignment="1" applyProtection="1">
      <alignment horizontal="right" vertical="center" wrapText="1"/>
    </xf>
    <xf numFmtId="0" fontId="1" fillId="2" borderId="48" xfId="0" applyFont="1" applyFill="1" applyBorder="1" applyAlignment="1" applyProtection="1">
      <alignment horizontal="right" vertical="center" wrapText="1"/>
    </xf>
    <xf numFmtId="164" fontId="2" fillId="6" borderId="31" xfId="0" applyNumberFormat="1" applyFont="1" applyFill="1" applyBorder="1" applyAlignment="1" applyProtection="1">
      <alignment horizontal="center" wrapText="1"/>
    </xf>
    <xf numFmtId="164" fontId="2" fillId="6" borderId="45" xfId="0" applyNumberFormat="1" applyFont="1" applyFill="1" applyBorder="1" applyAlignment="1" applyProtection="1">
      <alignment horizontal="center" wrapText="1"/>
    </xf>
    <xf numFmtId="164" fontId="2" fillId="6" borderId="46" xfId="0" applyNumberFormat="1" applyFont="1" applyFill="1" applyBorder="1" applyAlignment="1" applyProtection="1">
      <alignment horizontal="center" wrapText="1"/>
    </xf>
    <xf numFmtId="0" fontId="5" fillId="3" borderId="3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9" fontId="1" fillId="7" borderId="12" xfId="0" applyNumberFormat="1" applyFont="1" applyFill="1" applyBorder="1" applyAlignment="1" applyProtection="1">
      <alignment horizontal="center" vertical="center" wrapText="1"/>
      <protection locked="0"/>
    </xf>
    <xf numFmtId="9" fontId="1" fillId="7" borderId="54" xfId="0" applyNumberFormat="1" applyFont="1" applyFill="1" applyBorder="1" applyAlignment="1" applyProtection="1">
      <alignment horizontal="center" vertical="center" wrapText="1"/>
      <protection locked="0"/>
    </xf>
    <xf numFmtId="9" fontId="1" fillId="7" borderId="12" xfId="0" applyNumberFormat="1" applyFont="1" applyFill="1" applyBorder="1" applyAlignment="1" applyProtection="1">
      <alignment horizontal="center" vertical="center" wrapText="1"/>
    </xf>
    <xf numFmtId="9" fontId="1" fillId="7" borderId="54" xfId="0" applyNumberFormat="1" applyFont="1" applyFill="1" applyBorder="1" applyAlignment="1" applyProtection="1">
      <alignment horizontal="center" vertical="center" wrapText="1"/>
    </xf>
    <xf numFmtId="164" fontId="11" fillId="5" borderId="12" xfId="0" applyNumberFormat="1" applyFont="1" applyFill="1" applyBorder="1" applyAlignment="1" applyProtection="1">
      <alignment horizontal="center" vertical="center" wrapText="1"/>
    </xf>
    <xf numFmtId="164" fontId="11" fillId="5" borderId="52" xfId="0" applyNumberFormat="1" applyFont="1" applyFill="1" applyBorder="1" applyAlignment="1" applyProtection="1">
      <alignment horizontal="center" vertical="center" wrapText="1"/>
    </xf>
    <xf numFmtId="164" fontId="11" fillId="5" borderId="53" xfId="0" applyNumberFormat="1" applyFont="1" applyFill="1" applyBorder="1" applyAlignment="1" applyProtection="1">
      <alignment horizontal="center" vertical="center" wrapText="1"/>
    </xf>
    <xf numFmtId="164" fontId="5" fillId="3" borderId="2" xfId="0" applyNumberFormat="1" applyFont="1" applyFill="1" applyBorder="1" applyAlignment="1" applyProtection="1">
      <alignment horizontal="center" wrapText="1"/>
    </xf>
    <xf numFmtId="164" fontId="5" fillId="3" borderId="3" xfId="0" applyNumberFormat="1" applyFont="1" applyFill="1" applyBorder="1" applyAlignment="1" applyProtection="1">
      <alignment horizontal="center" wrapText="1"/>
    </xf>
    <xf numFmtId="164" fontId="2" fillId="6" borderId="12" xfId="0" applyNumberFormat="1" applyFont="1" applyFill="1" applyBorder="1" applyAlignment="1" applyProtection="1">
      <alignment horizontal="center" wrapText="1"/>
    </xf>
    <xf numFmtId="164" fontId="2" fillId="6" borderId="52" xfId="0" applyNumberFormat="1" applyFont="1" applyFill="1" applyBorder="1" applyAlignment="1" applyProtection="1">
      <alignment horizontal="center" wrapText="1"/>
    </xf>
    <xf numFmtId="164" fontId="2" fillId="6" borderId="53" xfId="0" applyNumberFormat="1" applyFont="1" applyFill="1" applyBorder="1" applyAlignment="1" applyProtection="1">
      <alignment horizontal="center" wrapText="1"/>
    </xf>
    <xf numFmtId="164" fontId="2" fillId="6" borderId="47" xfId="0" applyNumberFormat="1" applyFont="1" applyFill="1" applyBorder="1" applyAlignment="1" applyProtection="1">
      <alignment horizontal="center" wrapText="1"/>
    </xf>
    <xf numFmtId="164" fontId="2" fillId="6" borderId="56" xfId="0" applyNumberFormat="1" applyFont="1" applyFill="1" applyBorder="1" applyAlignment="1" applyProtection="1">
      <alignment horizontal="center" wrapText="1"/>
    </xf>
    <xf numFmtId="164" fontId="2" fillId="6" borderId="48" xfId="0" applyNumberFormat="1" applyFont="1" applyFill="1" applyBorder="1" applyAlignment="1" applyProtection="1">
      <alignment horizontal="center" wrapText="1"/>
    </xf>
    <xf numFmtId="0" fontId="1" fillId="2" borderId="24" xfId="0" applyFont="1" applyFill="1" applyBorder="1" applyAlignment="1" applyProtection="1">
      <alignment horizontal="right" vertical="center" wrapText="1"/>
    </xf>
    <xf numFmtId="0" fontId="1" fillId="2" borderId="53" xfId="0" applyFont="1" applyFill="1" applyBorder="1" applyAlignment="1" applyProtection="1">
      <alignment horizontal="right" vertical="center" wrapText="1"/>
    </xf>
    <xf numFmtId="164" fontId="14" fillId="6" borderId="12" xfId="0" applyNumberFormat="1" applyFont="1" applyFill="1" applyBorder="1" applyAlignment="1" applyProtection="1">
      <alignment horizontal="center" vertical="center" wrapText="1"/>
    </xf>
    <xf numFmtId="164" fontId="14" fillId="6" borderId="52" xfId="0" applyNumberFormat="1" applyFont="1" applyFill="1" applyBorder="1" applyAlignment="1" applyProtection="1">
      <alignment horizontal="center" vertical="center" wrapText="1"/>
    </xf>
    <xf numFmtId="164" fontId="14" fillId="6" borderId="53" xfId="0" applyNumberFormat="1" applyFont="1" applyFill="1" applyBorder="1" applyAlignment="1" applyProtection="1">
      <alignment horizontal="center" vertical="center" wrapText="1"/>
    </xf>
    <xf numFmtId="0" fontId="26" fillId="11" borderId="47" xfId="0" applyFont="1" applyFill="1" applyBorder="1" applyAlignment="1">
      <alignment horizontal="center" vertical="center" wrapText="1"/>
    </xf>
    <xf numFmtId="0" fontId="27" fillId="11" borderId="56" xfId="0" applyFont="1" applyFill="1" applyBorder="1" applyAlignment="1">
      <alignment horizontal="center" vertical="center" wrapText="1"/>
    </xf>
    <xf numFmtId="0" fontId="27" fillId="11" borderId="48" xfId="0" applyFont="1" applyFill="1" applyBorder="1" applyAlignment="1">
      <alignment horizontal="center" vertical="center" wrapText="1"/>
    </xf>
    <xf numFmtId="0" fontId="26" fillId="11" borderId="66" xfId="0" applyFont="1" applyFill="1" applyBorder="1" applyAlignment="1">
      <alignment horizontal="center" vertical="center" wrapText="1"/>
    </xf>
    <xf numFmtId="0" fontId="26" fillId="11" borderId="51" xfId="0" applyFont="1" applyFill="1" applyBorder="1" applyAlignment="1">
      <alignment horizontal="center" vertical="center" wrapText="1"/>
    </xf>
    <xf numFmtId="0" fontId="26" fillId="11" borderId="67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26" fillId="11" borderId="0" xfId="0" applyFont="1" applyFill="1" applyBorder="1" applyAlignment="1">
      <alignment horizontal="center" vertical="center" wrapText="1"/>
    </xf>
    <xf numFmtId="0" fontId="26" fillId="11" borderId="18" xfId="0" applyFont="1" applyFill="1" applyBorder="1" applyAlignment="1">
      <alignment horizontal="center" vertical="center" wrapText="1"/>
    </xf>
    <xf numFmtId="0" fontId="26" fillId="11" borderId="14" xfId="0" applyFont="1" applyFill="1" applyBorder="1" applyAlignment="1">
      <alignment horizontal="center" vertical="center" wrapText="1"/>
    </xf>
    <xf numFmtId="0" fontId="26" fillId="11" borderId="49" xfId="0" applyFont="1" applyFill="1" applyBorder="1" applyAlignment="1">
      <alignment horizontal="center" vertical="center" wrapText="1"/>
    </xf>
    <xf numFmtId="0" fontId="26" fillId="11" borderId="50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5" borderId="55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24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164" fontId="3" fillId="8" borderId="47" xfId="0" applyNumberFormat="1" applyFont="1" applyFill="1" applyBorder="1" applyAlignment="1" applyProtection="1">
      <alignment horizontal="center" vertical="center" wrapText="1"/>
    </xf>
    <xf numFmtId="164" fontId="3" fillId="8" borderId="56" xfId="0" applyNumberFormat="1" applyFont="1" applyFill="1" applyBorder="1" applyAlignment="1" applyProtection="1">
      <alignment horizontal="center" vertical="center" wrapText="1"/>
    </xf>
    <xf numFmtId="164" fontId="3" fillId="8" borderId="48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60" xfId="0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164" fontId="1" fillId="3" borderId="5" xfId="0" applyNumberFormat="1" applyFont="1" applyFill="1" applyBorder="1" applyAlignment="1" applyProtection="1">
      <alignment horizontal="center" vertical="center" wrapText="1"/>
    </xf>
    <xf numFmtId="164" fontId="1" fillId="3" borderId="57" xfId="0" applyNumberFormat="1" applyFont="1" applyFill="1" applyBorder="1" applyAlignment="1" applyProtection="1">
      <alignment horizontal="center" vertical="center" wrapText="1"/>
    </xf>
    <xf numFmtId="164" fontId="1" fillId="3" borderId="61" xfId="0" applyNumberFormat="1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1" fillId="5" borderId="19" xfId="0" applyFont="1" applyFill="1" applyBorder="1" applyAlignment="1" applyProtection="1">
      <alignment horizontal="right" wrapText="1"/>
    </xf>
    <xf numFmtId="0" fontId="11" fillId="5" borderId="43" xfId="0" applyFont="1" applyFill="1" applyBorder="1" applyAlignment="1" applyProtection="1">
      <alignment horizontal="right" wrapText="1"/>
    </xf>
    <xf numFmtId="0" fontId="11" fillId="5" borderId="44" xfId="0" applyFont="1" applyFill="1" applyBorder="1" applyAlignment="1" applyProtection="1">
      <alignment horizontal="right" wrapText="1"/>
    </xf>
    <xf numFmtId="164" fontId="2" fillId="6" borderId="14" xfId="0" applyNumberFormat="1" applyFont="1" applyFill="1" applyBorder="1" applyAlignment="1" applyProtection="1">
      <alignment horizontal="center" wrapText="1"/>
    </xf>
    <xf numFmtId="164" fontId="2" fillId="6" borderId="49" xfId="0" applyNumberFormat="1" applyFont="1" applyFill="1" applyBorder="1" applyAlignment="1" applyProtection="1">
      <alignment horizontal="center" wrapText="1"/>
    </xf>
    <xf numFmtId="164" fontId="2" fillId="6" borderId="50" xfId="0" applyNumberFormat="1" applyFont="1" applyFill="1" applyBorder="1" applyAlignment="1" applyProtection="1">
      <alignment horizontal="center" wrapText="1"/>
    </xf>
    <xf numFmtId="0" fontId="11" fillId="5" borderId="1" xfId="0" applyFont="1" applyFill="1" applyBorder="1" applyAlignment="1" applyProtection="1">
      <alignment horizontal="right" wrapText="1"/>
    </xf>
    <xf numFmtId="0" fontId="11" fillId="5" borderId="2" xfId="0" applyFont="1" applyFill="1" applyBorder="1" applyAlignment="1" applyProtection="1">
      <alignment horizontal="right" wrapText="1"/>
    </xf>
    <xf numFmtId="0" fontId="11" fillId="5" borderId="24" xfId="0" applyFont="1" applyFill="1" applyBorder="1" applyAlignment="1" applyProtection="1">
      <alignment horizontal="right" wrapText="1"/>
    </xf>
    <xf numFmtId="164" fontId="2" fillId="7" borderId="24" xfId="0" applyNumberFormat="1" applyFont="1" applyFill="1" applyBorder="1" applyAlignment="1" applyProtection="1">
      <alignment horizontal="right" wrapText="1"/>
    </xf>
    <xf numFmtId="0" fontId="0" fillId="7" borderId="53" xfId="0" applyFill="1" applyBorder="1" applyAlignment="1" applyProtection="1">
      <alignment horizontal="right"/>
    </xf>
    <xf numFmtId="0" fontId="11" fillId="5" borderId="20" xfId="0" applyFont="1" applyFill="1" applyBorder="1" applyAlignment="1" applyProtection="1">
      <alignment horizontal="right" wrapText="1"/>
    </xf>
    <xf numFmtId="0" fontId="11" fillId="5" borderId="29" xfId="0" applyFont="1" applyFill="1" applyBorder="1" applyAlignment="1" applyProtection="1">
      <alignment horizontal="right" wrapText="1"/>
    </xf>
    <xf numFmtId="0" fontId="11" fillId="5" borderId="34" xfId="0" applyFont="1" applyFill="1" applyBorder="1" applyAlignment="1" applyProtection="1">
      <alignment horizontal="right" wrapText="1"/>
    </xf>
    <xf numFmtId="164" fontId="2" fillId="6" borderId="34" xfId="0" applyNumberFormat="1" applyFont="1" applyFill="1" applyBorder="1" applyAlignment="1" applyProtection="1">
      <alignment horizontal="right" wrapText="1"/>
    </xf>
    <xf numFmtId="164" fontId="2" fillId="6" borderId="46" xfId="0" applyNumberFormat="1" applyFont="1" applyFill="1" applyBorder="1" applyAlignment="1" applyProtection="1">
      <alignment horizontal="right" wrapText="1"/>
    </xf>
    <xf numFmtId="164" fontId="2" fillId="6" borderId="24" xfId="0" applyNumberFormat="1" applyFont="1" applyFill="1" applyBorder="1" applyAlignment="1" applyProtection="1">
      <alignment horizontal="right" wrapText="1"/>
    </xf>
    <xf numFmtId="0" fontId="0" fillId="6" borderId="53" xfId="0" applyFill="1" applyBorder="1" applyAlignment="1" applyProtection="1">
      <alignment horizontal="right"/>
    </xf>
    <xf numFmtId="164" fontId="2" fillId="4" borderId="22" xfId="0" applyNumberFormat="1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10" fontId="1" fillId="4" borderId="58" xfId="0" applyNumberFormat="1" applyFont="1" applyFill="1" applyBorder="1" applyAlignment="1" applyProtection="1">
      <alignment horizontal="center" vertical="center" wrapText="1"/>
    </xf>
    <xf numFmtId="10" fontId="1" fillId="4" borderId="59" xfId="0" applyNumberFormat="1" applyFont="1" applyFill="1" applyBorder="1" applyAlignment="1" applyProtection="1">
      <alignment horizontal="center" vertical="center" wrapText="1"/>
    </xf>
    <xf numFmtId="10" fontId="1" fillId="4" borderId="7" xfId="0" applyNumberFormat="1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/>
    </xf>
    <xf numFmtId="0" fontId="1" fillId="2" borderId="53" xfId="0" applyFont="1" applyFill="1" applyBorder="1" applyAlignment="1" applyProtection="1">
      <alignment horizontal="center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3" fillId="4" borderId="2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 applyProtection="1">
      <alignment horizontal="center" vertical="center" wrapText="1"/>
    </xf>
    <xf numFmtId="0" fontId="2" fillId="7" borderId="36" xfId="0" applyFont="1" applyFill="1" applyBorder="1" applyAlignment="1" applyProtection="1">
      <alignment horizontal="center" vertical="center" wrapText="1"/>
    </xf>
    <xf numFmtId="0" fontId="1" fillId="7" borderId="42" xfId="0" applyFont="1" applyFill="1" applyBorder="1" applyAlignment="1" applyProtection="1">
      <alignment horizontal="center" vertical="center" wrapText="1"/>
    </xf>
    <xf numFmtId="0" fontId="1" fillId="7" borderId="36" xfId="0" applyFont="1" applyFill="1" applyBorder="1" applyAlignment="1" applyProtection="1">
      <alignment horizontal="center" vertical="center" wrapText="1"/>
    </xf>
    <xf numFmtId="0" fontId="1" fillId="7" borderId="35" xfId="0" applyFont="1" applyFill="1" applyBorder="1" applyAlignment="1" applyProtection="1">
      <alignment horizontal="center" vertical="center" wrapText="1"/>
    </xf>
    <xf numFmtId="0" fontId="1" fillId="3" borderId="47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1" fillId="3" borderId="48" xfId="0" applyFont="1" applyFill="1" applyBorder="1" applyAlignment="1" applyProtection="1">
      <alignment horizontal="center" vertical="center" wrapText="1"/>
    </xf>
    <xf numFmtId="3" fontId="18" fillId="11" borderId="42" xfId="0" applyNumberFormat="1" applyFont="1" applyFill="1" applyBorder="1" applyAlignment="1" applyProtection="1">
      <alignment horizontal="center" vertical="center" wrapText="1"/>
    </xf>
    <xf numFmtId="3" fontId="18" fillId="11" borderId="36" xfId="0" applyNumberFormat="1" applyFont="1" applyFill="1" applyBorder="1" applyAlignment="1" applyProtection="1">
      <alignment horizontal="center" vertical="center" wrapText="1"/>
    </xf>
    <xf numFmtId="3" fontId="18" fillId="11" borderId="35" xfId="0" applyNumberFormat="1" applyFont="1" applyFill="1" applyBorder="1" applyAlignment="1" applyProtection="1">
      <alignment horizontal="center" vertical="center" wrapText="1"/>
    </xf>
    <xf numFmtId="0" fontId="21" fillId="11" borderId="11" xfId="0" applyFont="1" applyFill="1" applyBorder="1" applyAlignment="1" applyProtection="1">
      <alignment horizontal="center" vertical="center" wrapText="1"/>
    </xf>
    <xf numFmtId="0" fontId="21" fillId="11" borderId="0" xfId="0" applyFont="1" applyFill="1" applyBorder="1" applyAlignment="1" applyProtection="1">
      <alignment horizontal="center" vertical="center" wrapText="1"/>
    </xf>
    <xf numFmtId="0" fontId="21" fillId="11" borderId="18" xfId="0" applyFont="1" applyFill="1" applyBorder="1" applyAlignment="1" applyProtection="1">
      <alignment horizontal="center" vertical="center" wrapText="1"/>
    </xf>
    <xf numFmtId="0" fontId="21" fillId="11" borderId="16" xfId="0" applyFont="1" applyFill="1" applyBorder="1" applyAlignment="1" applyProtection="1">
      <alignment horizontal="center" vertical="center" wrapText="1"/>
    </xf>
    <xf numFmtId="0" fontId="21" fillId="11" borderId="37" xfId="0" applyFont="1" applyFill="1" applyBorder="1" applyAlignment="1" applyProtection="1">
      <alignment horizontal="center" vertical="center" wrapText="1"/>
    </xf>
    <xf numFmtId="0" fontId="21" fillId="11" borderId="41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3" fontId="18" fillId="11" borderId="31" xfId="0" applyNumberFormat="1" applyFont="1" applyFill="1" applyBorder="1" applyAlignment="1" applyProtection="1">
      <alignment horizontal="center"/>
    </xf>
    <xf numFmtId="3" fontId="18" fillId="11" borderId="45" xfId="0" applyNumberFormat="1" applyFont="1" applyFill="1" applyBorder="1" applyAlignment="1" applyProtection="1">
      <alignment horizontal="center"/>
    </xf>
    <xf numFmtId="3" fontId="18" fillId="11" borderId="46" xfId="0" applyNumberFormat="1" applyFont="1" applyFill="1" applyBorder="1" applyAlignment="1" applyProtection="1">
      <alignment horizontal="center"/>
    </xf>
    <xf numFmtId="0" fontId="18" fillId="11" borderId="38" xfId="0" applyFont="1" applyFill="1" applyBorder="1" applyAlignment="1" applyProtection="1">
      <alignment horizontal="center" vertical="center" wrapText="1"/>
    </xf>
    <xf numFmtId="0" fontId="18" fillId="11" borderId="39" xfId="0" applyFont="1" applyFill="1" applyBorder="1" applyAlignment="1" applyProtection="1">
      <alignment horizontal="center" vertical="center" wrapText="1"/>
    </xf>
    <xf numFmtId="0" fontId="18" fillId="11" borderId="40" xfId="0" applyFont="1" applyFill="1" applyBorder="1" applyAlignment="1" applyProtection="1">
      <alignment horizontal="center" vertical="center" wrapText="1"/>
    </xf>
    <xf numFmtId="0" fontId="18" fillId="11" borderId="11" xfId="0" applyFont="1" applyFill="1" applyBorder="1" applyAlignment="1" applyProtection="1">
      <alignment horizontal="center" vertical="center" wrapText="1"/>
    </xf>
    <xf numFmtId="0" fontId="18" fillId="11" borderId="0" xfId="0" applyFont="1" applyFill="1" applyBorder="1" applyAlignment="1" applyProtection="1">
      <alignment horizontal="center" vertical="center" wrapText="1"/>
    </xf>
    <xf numFmtId="0" fontId="18" fillId="11" borderId="18" xfId="0" applyFont="1" applyFill="1" applyBorder="1" applyAlignment="1" applyProtection="1">
      <alignment horizontal="center" vertical="center" wrapText="1"/>
    </xf>
    <xf numFmtId="0" fontId="19" fillId="11" borderId="28" xfId="0" applyFont="1" applyFill="1" applyBorder="1" applyAlignment="1" applyProtection="1">
      <alignment horizontal="center" vertical="center" wrapText="1"/>
    </xf>
    <xf numFmtId="0" fontId="19" fillId="11" borderId="1" xfId="0" applyFont="1" applyFill="1" applyBorder="1" applyAlignment="1" applyProtection="1">
      <alignment horizontal="center" vertical="center" wrapText="1"/>
    </xf>
    <xf numFmtId="0" fontId="19" fillId="11" borderId="20" xfId="0" applyFont="1" applyFill="1" applyBorder="1" applyAlignment="1" applyProtection="1">
      <alignment horizontal="center" vertical="center" wrapText="1"/>
    </xf>
    <xf numFmtId="0" fontId="19" fillId="11" borderId="8" xfId="0" applyFont="1" applyFill="1" applyBorder="1" applyAlignment="1" applyProtection="1">
      <alignment horizontal="center" vertical="center" wrapText="1"/>
    </xf>
    <xf numFmtId="0" fontId="19" fillId="11" borderId="2" xfId="0" applyFont="1" applyFill="1" applyBorder="1" applyAlignment="1" applyProtection="1">
      <alignment horizontal="center" vertical="center" wrapText="1"/>
    </xf>
    <xf numFmtId="0" fontId="19" fillId="11" borderId="29" xfId="0" applyFont="1" applyFill="1" applyBorder="1" applyAlignment="1" applyProtection="1">
      <alignment horizontal="center" vertical="center" wrapText="1"/>
    </xf>
    <xf numFmtId="0" fontId="20" fillId="11" borderId="8" xfId="0" applyFont="1" applyFill="1" applyBorder="1" applyAlignment="1" applyProtection="1">
      <alignment horizontal="center" vertical="center" wrapText="1"/>
    </xf>
    <xf numFmtId="0" fontId="20" fillId="11" borderId="2" xfId="0" applyFont="1" applyFill="1" applyBorder="1" applyAlignment="1" applyProtection="1">
      <alignment horizontal="center" vertical="center" wrapText="1"/>
    </xf>
    <xf numFmtId="0" fontId="20" fillId="11" borderId="29" xfId="0" applyFont="1" applyFill="1" applyBorder="1" applyAlignment="1" applyProtection="1">
      <alignment horizontal="center" vertical="center" wrapText="1"/>
    </xf>
    <xf numFmtId="0" fontId="20" fillId="11" borderId="10" xfId="0" applyFont="1" applyFill="1" applyBorder="1" applyAlignment="1" applyProtection="1">
      <alignment horizontal="center" vertical="center" wrapText="1"/>
    </xf>
    <xf numFmtId="0" fontId="20" fillId="11" borderId="3" xfId="0" applyFont="1" applyFill="1" applyBorder="1" applyAlignment="1" applyProtection="1">
      <alignment horizontal="center" vertical="center" wrapText="1"/>
    </xf>
    <xf numFmtId="0" fontId="20" fillId="11" borderId="27" xfId="0" applyFont="1" applyFill="1" applyBorder="1" applyAlignment="1" applyProtection="1">
      <alignment horizontal="center" vertical="center" wrapText="1"/>
    </xf>
    <xf numFmtId="0" fontId="1" fillId="9" borderId="17" xfId="0" applyFont="1" applyFill="1" applyBorder="1" applyAlignment="1" applyProtection="1">
      <alignment horizontal="center"/>
    </xf>
    <xf numFmtId="0" fontId="1" fillId="9" borderId="37" xfId="0" applyFont="1" applyFill="1" applyBorder="1" applyAlignment="1" applyProtection="1">
      <alignment horizontal="center"/>
    </xf>
    <xf numFmtId="0" fontId="1" fillId="9" borderId="7" xfId="0" applyFont="1" applyFill="1" applyBorder="1" applyAlignment="1" applyProtection="1">
      <alignment horizontal="center"/>
    </xf>
    <xf numFmtId="0" fontId="2" fillId="7" borderId="42" xfId="0" applyFont="1" applyFill="1" applyBorder="1" applyAlignment="1" applyProtection="1">
      <alignment horizontal="left"/>
    </xf>
    <xf numFmtId="0" fontId="2" fillId="7" borderId="35" xfId="0" applyFont="1" applyFill="1" applyBorder="1" applyAlignment="1" applyProtection="1">
      <alignment horizontal="left"/>
    </xf>
    <xf numFmtId="0" fontId="1" fillId="10" borderId="8" xfId="0" applyFont="1" applyFill="1" applyBorder="1" applyAlignment="1" applyProtection="1">
      <alignment horizontal="center" vertic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0" fontId="1" fillId="10" borderId="23" xfId="0" applyFont="1" applyFill="1" applyBorder="1" applyAlignment="1" applyProtection="1">
      <alignment horizontal="center" vertical="center" wrapText="1"/>
    </xf>
    <xf numFmtId="0" fontId="21" fillId="11" borderId="42" xfId="0" applyFont="1" applyFill="1" applyBorder="1" applyAlignment="1" applyProtection="1">
      <alignment horizontal="center" vertical="center" wrapText="1"/>
    </xf>
    <xf numFmtId="0" fontId="21" fillId="11" borderId="36" xfId="0" applyFont="1" applyFill="1" applyBorder="1" applyAlignment="1" applyProtection="1">
      <alignment horizontal="center" vertical="center" wrapText="1"/>
    </xf>
    <xf numFmtId="0" fontId="21" fillId="11" borderId="35" xfId="0" applyFont="1" applyFill="1" applyBorder="1" applyAlignment="1" applyProtection="1">
      <alignment horizontal="center" vertical="center" wrapText="1"/>
    </xf>
    <xf numFmtId="3" fontId="2" fillId="10" borderId="42" xfId="0" applyNumberFormat="1" applyFont="1" applyFill="1" applyBorder="1" applyAlignment="1" applyProtection="1">
      <alignment horizontal="center" vertical="center" wrapText="1"/>
    </xf>
    <xf numFmtId="3" fontId="2" fillId="10" borderId="36" xfId="0" applyNumberFormat="1" applyFont="1" applyFill="1" applyBorder="1" applyAlignment="1" applyProtection="1">
      <alignment horizontal="center" vertical="center" wrapText="1"/>
    </xf>
    <xf numFmtId="3" fontId="2" fillId="10" borderId="35" xfId="0" applyNumberFormat="1" applyFont="1" applyFill="1" applyBorder="1" applyAlignment="1" applyProtection="1">
      <alignment horizontal="center" vertical="center" wrapText="1"/>
    </xf>
    <xf numFmtId="0" fontId="5" fillId="10" borderId="28" xfId="0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wrapText="1"/>
    </xf>
    <xf numFmtId="0" fontId="5" fillId="10" borderId="20" xfId="0" applyFont="1" applyFill="1" applyBorder="1" applyAlignment="1" applyProtection="1">
      <alignment horizontal="center" vertical="center" wrapText="1"/>
    </xf>
    <xf numFmtId="0" fontId="5" fillId="10" borderId="8" xfId="0" applyFont="1" applyFill="1" applyBorder="1" applyAlignment="1" applyProtection="1">
      <alignment horizontal="center" vertical="center" wrapText="1"/>
    </xf>
    <xf numFmtId="0" fontId="5" fillId="10" borderId="2" xfId="0" applyFont="1" applyFill="1" applyBorder="1" applyAlignment="1" applyProtection="1">
      <alignment horizontal="center" vertical="center" wrapText="1"/>
    </xf>
    <xf numFmtId="0" fontId="5" fillId="10" borderId="29" xfId="0" applyFont="1" applyFill="1" applyBorder="1" applyAlignment="1" applyProtection="1">
      <alignment horizontal="center" vertical="center" wrapText="1"/>
    </xf>
    <xf numFmtId="0" fontId="1" fillId="10" borderId="29" xfId="0" applyFont="1" applyFill="1" applyBorder="1" applyAlignment="1" applyProtection="1">
      <alignment horizontal="center" vertical="center" wrapText="1"/>
    </xf>
    <xf numFmtId="0" fontId="1" fillId="10" borderId="10" xfId="0" applyFont="1" applyFill="1" applyBorder="1" applyAlignment="1" applyProtection="1">
      <alignment horizontal="center" vertical="center" wrapText="1"/>
    </xf>
    <xf numFmtId="0" fontId="1" fillId="10" borderId="3" xfId="0" applyFont="1" applyFill="1" applyBorder="1" applyAlignment="1" applyProtection="1">
      <alignment horizontal="center" vertical="center" wrapText="1"/>
    </xf>
    <xf numFmtId="0" fontId="1" fillId="10" borderId="27" xfId="0" applyFont="1" applyFill="1" applyBorder="1" applyAlignment="1" applyProtection="1">
      <alignment horizontal="center" vertical="center" wrapText="1"/>
    </xf>
    <xf numFmtId="0" fontId="1" fillId="10" borderId="28" xfId="0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0" fontId="1" fillId="10" borderId="21" xfId="0" applyFont="1" applyFill="1" applyBorder="1" applyAlignment="1" applyProtection="1">
      <alignment horizontal="center" vertical="center" wrapText="1"/>
    </xf>
    <xf numFmtId="0" fontId="1" fillId="10" borderId="57" xfId="0" applyFont="1" applyFill="1" applyBorder="1" applyAlignment="1" applyProtection="1">
      <alignment horizontal="center" vertical="center" wrapText="1"/>
    </xf>
    <xf numFmtId="0" fontId="3" fillId="8" borderId="28" xfId="1" applyFont="1" applyFill="1" applyBorder="1" applyAlignment="1" applyProtection="1">
      <alignment horizontal="center" vertical="center" wrapText="1"/>
    </xf>
    <xf numFmtId="0" fontId="3" fillId="8" borderId="8" xfId="1" applyFont="1" applyFill="1" applyBorder="1" applyAlignment="1" applyProtection="1">
      <alignment horizontal="center" vertical="center" wrapText="1"/>
    </xf>
    <xf numFmtId="0" fontId="3" fillId="8" borderId="10" xfId="1" applyFont="1" applyFill="1" applyBorder="1" applyAlignment="1" applyProtection="1">
      <alignment horizontal="center" vertical="center" wrapText="1"/>
    </xf>
    <xf numFmtId="0" fontId="26" fillId="11" borderId="28" xfId="1" applyFont="1" applyFill="1" applyBorder="1" applyAlignment="1" applyProtection="1">
      <alignment horizontal="center" vertical="center" wrapText="1"/>
    </xf>
    <xf numFmtId="0" fontId="26" fillId="11" borderId="8" xfId="1" applyFont="1" applyFill="1" applyBorder="1" applyAlignment="1" applyProtection="1">
      <alignment horizontal="center" vertical="center" wrapText="1"/>
    </xf>
    <xf numFmtId="0" fontId="26" fillId="11" borderId="10" xfId="1" applyFont="1" applyFill="1" applyBorder="1" applyAlignment="1" applyProtection="1">
      <alignment horizontal="center" vertical="center" wrapText="1"/>
    </xf>
    <xf numFmtId="0" fontId="21" fillId="11" borderId="1" xfId="1" applyFont="1" applyFill="1" applyBorder="1" applyAlignment="1" applyProtection="1">
      <alignment horizontal="center" vertical="center" wrapText="1"/>
    </xf>
    <xf numFmtId="0" fontId="21" fillId="11" borderId="2" xfId="1" applyFont="1" applyFill="1" applyBorder="1" applyAlignment="1" applyProtection="1">
      <alignment horizontal="center" vertical="center" wrapText="1"/>
    </xf>
    <xf numFmtId="0" fontId="21" fillId="11" borderId="3" xfId="1" applyFont="1" applyFill="1" applyBorder="1" applyAlignment="1" applyProtection="1">
      <alignment horizontal="center" vertical="center" wrapText="1"/>
    </xf>
    <xf numFmtId="0" fontId="21" fillId="11" borderId="21" xfId="1" applyFont="1" applyFill="1" applyBorder="1" applyAlignment="1" applyProtection="1">
      <alignment horizontal="center" vertical="center" wrapText="1"/>
    </xf>
    <xf numFmtId="0" fontId="21" fillId="11" borderId="23" xfId="1" applyFont="1" applyFill="1" applyBorder="1" applyAlignment="1" applyProtection="1">
      <alignment horizontal="center" vertical="center" wrapText="1"/>
    </xf>
    <xf numFmtId="0" fontId="21" fillId="11" borderId="57" xfId="1" applyFont="1" applyFill="1" applyBorder="1" applyAlignment="1" applyProtection="1">
      <alignment horizontal="center" vertical="center" wrapText="1"/>
    </xf>
    <xf numFmtId="0" fontId="7" fillId="7" borderId="28" xfId="1" applyFont="1" applyFill="1" applyBorder="1" applyAlignment="1" applyProtection="1">
      <alignment horizontal="center" vertical="center" wrapText="1"/>
    </xf>
    <xf numFmtId="0" fontId="7" fillId="7" borderId="21" xfId="1" applyFont="1" applyFill="1" applyBorder="1" applyAlignment="1" applyProtection="1">
      <alignment horizontal="center" vertical="center" wrapText="1"/>
    </xf>
    <xf numFmtId="0" fontId="29" fillId="13" borderId="19" xfId="1" applyFont="1" applyFill="1" applyBorder="1" applyAlignment="1" applyProtection="1">
      <alignment horizontal="center" vertical="center" wrapText="1"/>
    </xf>
    <xf numFmtId="0" fontId="29" fillId="13" borderId="43" xfId="1" applyFont="1" applyFill="1" applyBorder="1" applyAlignment="1" applyProtection="1">
      <alignment horizontal="center" vertical="center" wrapText="1"/>
    </xf>
    <xf numFmtId="0" fontId="29" fillId="13" borderId="33" xfId="1" applyFont="1" applyFill="1" applyBorder="1" applyAlignment="1" applyProtection="1">
      <alignment horizontal="center" vertical="center" wrapText="1"/>
    </xf>
    <xf numFmtId="0" fontId="29" fillId="13" borderId="28" xfId="1" applyFont="1" applyFill="1" applyBorder="1" applyAlignment="1" applyProtection="1">
      <alignment horizontal="center" vertical="center" wrapText="1"/>
    </xf>
    <xf numFmtId="0" fontId="29" fillId="13" borderId="8" xfId="1" applyFont="1" applyFill="1" applyBorder="1" applyAlignment="1" applyProtection="1">
      <alignment horizontal="center" vertical="center" wrapText="1"/>
    </xf>
    <xf numFmtId="0" fontId="29" fillId="13" borderId="10" xfId="1" applyFont="1" applyFill="1" applyBorder="1" applyAlignment="1" applyProtection="1">
      <alignment horizontal="center" vertical="center" wrapText="1"/>
    </xf>
    <xf numFmtId="3" fontId="29" fillId="13" borderId="47" xfId="1" applyNumberFormat="1" applyFont="1" applyFill="1" applyBorder="1" applyAlignment="1" applyProtection="1">
      <alignment horizontal="center" vertical="center" wrapText="1"/>
    </xf>
    <xf numFmtId="3" fontId="29" fillId="13" borderId="56" xfId="1" applyNumberFormat="1" applyFont="1" applyFill="1" applyBorder="1" applyAlignment="1" applyProtection="1">
      <alignment horizontal="center" vertical="center" wrapText="1"/>
    </xf>
    <xf numFmtId="3" fontId="29" fillId="13" borderId="48" xfId="1" applyNumberFormat="1" applyFont="1" applyFill="1" applyBorder="1" applyAlignment="1" applyProtection="1">
      <alignment horizontal="center" vertical="center" wrapText="1"/>
    </xf>
    <xf numFmtId="0" fontId="3" fillId="7" borderId="28" xfId="1" applyFont="1" applyFill="1" applyBorder="1" applyAlignment="1" applyProtection="1">
      <alignment horizontal="center" vertical="center" wrapText="1"/>
    </xf>
    <xf numFmtId="0" fontId="3" fillId="7" borderId="8" xfId="1" applyFont="1" applyFill="1" applyBorder="1" applyAlignment="1" applyProtection="1">
      <alignment horizontal="center" vertical="center" wrapText="1"/>
    </xf>
    <xf numFmtId="0" fontId="3" fillId="7" borderId="10" xfId="1" applyFont="1" applyFill="1" applyBorder="1" applyAlignment="1" applyProtection="1">
      <alignment horizontal="center" vertical="center" wrapText="1"/>
    </xf>
    <xf numFmtId="0" fontId="28" fillId="7" borderId="8" xfId="1" applyFont="1" applyFill="1" applyBorder="1" applyAlignment="1" applyProtection="1">
      <alignment horizontal="center" vertical="center" wrapText="1"/>
    </xf>
    <xf numFmtId="0" fontId="28" fillId="7" borderId="10" xfId="1" applyFont="1" applyFill="1" applyBorder="1" applyAlignment="1" applyProtection="1">
      <alignment horizontal="center" vertical="center" wrapText="1"/>
    </xf>
    <xf numFmtId="0" fontId="28" fillId="7" borderId="23" xfId="1" applyFont="1" applyFill="1" applyBorder="1" applyAlignment="1" applyProtection="1">
      <alignment horizontal="center" vertical="center" wrapText="1"/>
    </xf>
    <xf numFmtId="0" fontId="28" fillId="7" borderId="57" xfId="1" applyFont="1" applyFill="1" applyBorder="1" applyAlignment="1" applyProtection="1">
      <alignment horizontal="center" vertical="center" wrapText="1"/>
    </xf>
    <xf numFmtId="0" fontId="23" fillId="13" borderId="1" xfId="1" applyFont="1" applyFill="1" applyBorder="1" applyAlignment="1" applyProtection="1">
      <alignment horizontal="center" vertical="center" wrapText="1"/>
    </xf>
    <xf numFmtId="0" fontId="23" fillId="13" borderId="2" xfId="1" applyFont="1" applyFill="1" applyBorder="1" applyAlignment="1" applyProtection="1">
      <alignment horizontal="center" vertical="center" wrapText="1"/>
    </xf>
    <xf numFmtId="0" fontId="23" fillId="13" borderId="3" xfId="1" applyFont="1" applyFill="1" applyBorder="1" applyAlignment="1" applyProtection="1">
      <alignment horizontal="center" vertical="center" wrapText="1"/>
    </xf>
    <xf numFmtId="0" fontId="29" fillId="13" borderId="1" xfId="1" applyFont="1" applyFill="1" applyBorder="1" applyAlignment="1" applyProtection="1">
      <alignment horizontal="center" vertical="center" wrapText="1"/>
    </xf>
    <xf numFmtId="0" fontId="29" fillId="13" borderId="2" xfId="1" applyFont="1" applyFill="1" applyBorder="1" applyAlignment="1" applyProtection="1">
      <alignment horizontal="center" vertical="center" wrapText="1"/>
    </xf>
    <xf numFmtId="0" fontId="29" fillId="13" borderId="3" xfId="1" applyFont="1" applyFill="1" applyBorder="1" applyAlignment="1" applyProtection="1">
      <alignment horizontal="center" vertical="center" wrapText="1"/>
    </xf>
    <xf numFmtId="3" fontId="29" fillId="13" borderId="12" xfId="1" applyNumberFormat="1" applyFont="1" applyFill="1" applyBorder="1" applyAlignment="1" applyProtection="1">
      <alignment horizontal="center" vertical="center" wrapText="1"/>
    </xf>
    <xf numFmtId="3" fontId="29" fillId="13" borderId="52" xfId="1" applyNumberFormat="1" applyFont="1" applyFill="1" applyBorder="1" applyAlignment="1" applyProtection="1">
      <alignment horizontal="center" vertical="center" wrapText="1"/>
    </xf>
    <xf numFmtId="3" fontId="29" fillId="13" borderId="53" xfId="1" applyNumberFormat="1" applyFont="1" applyFill="1" applyBorder="1" applyAlignment="1" applyProtection="1">
      <alignment horizontal="center" vertical="center" wrapText="1"/>
    </xf>
    <xf numFmtId="3" fontId="30" fillId="13" borderId="12" xfId="0" applyNumberFormat="1" applyFont="1" applyFill="1" applyBorder="1" applyAlignment="1" applyProtection="1">
      <alignment horizontal="center" vertical="center" wrapText="1"/>
    </xf>
    <xf numFmtId="3" fontId="30" fillId="13" borderId="52" xfId="0" applyNumberFormat="1" applyFont="1" applyFill="1" applyBorder="1" applyAlignment="1" applyProtection="1">
      <alignment horizontal="center" vertical="center" wrapText="1"/>
    </xf>
    <xf numFmtId="3" fontId="30" fillId="13" borderId="53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FFFF"/>
      <color rgb="FFFFFFCC"/>
      <color rgb="FF3333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18</xdr:row>
      <xdr:rowOff>51421</xdr:rowOff>
    </xdr:from>
    <xdr:to>
      <xdr:col>1</xdr:col>
      <xdr:colOff>485514</xdr:colOff>
      <xdr:row>22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4432921"/>
          <a:ext cx="685538" cy="682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H29"/>
  <sheetViews>
    <sheetView zoomScale="115" zoomScaleNormal="115" workbookViewId="0">
      <selection sqref="A1:D1"/>
    </sheetView>
  </sheetViews>
  <sheetFormatPr baseColWidth="10" defaultColWidth="11.44140625" defaultRowHeight="10.199999999999999" x14ac:dyDescent="0.25"/>
  <cols>
    <col min="1" max="1" width="6.109375" style="43" customWidth="1"/>
    <col min="2" max="2" width="10.44140625" style="43" bestFit="1" customWidth="1"/>
    <col min="3" max="3" width="43" style="43" customWidth="1"/>
    <col min="4" max="4" width="6.109375" style="43" bestFit="1" customWidth="1"/>
    <col min="5" max="5" width="19.33203125" style="43" customWidth="1"/>
    <col min="6" max="6" width="11.44140625" style="43" customWidth="1"/>
    <col min="7" max="16384" width="11.44140625" style="43"/>
  </cols>
  <sheetData>
    <row r="1" spans="1:8" ht="15" customHeight="1" x14ac:dyDescent="0.25">
      <c r="A1" s="247" t="s">
        <v>238</v>
      </c>
      <c r="B1" s="248"/>
      <c r="C1" s="248"/>
      <c r="D1" s="249"/>
      <c r="E1" s="232" t="s">
        <v>243</v>
      </c>
      <c r="F1" s="233"/>
      <c r="G1" s="234"/>
    </row>
    <row r="2" spans="1:8" ht="13.5" customHeight="1" x14ac:dyDescent="0.25">
      <c r="A2" s="235" t="s">
        <v>40</v>
      </c>
      <c r="B2" s="236"/>
      <c r="C2" s="236"/>
      <c r="D2" s="237"/>
      <c r="E2" s="235"/>
      <c r="F2" s="236"/>
      <c r="G2" s="237"/>
    </row>
    <row r="3" spans="1:8" ht="13.5" customHeight="1" x14ac:dyDescent="0.25">
      <c r="A3" s="140" t="s">
        <v>41</v>
      </c>
      <c r="B3" s="201" t="s">
        <v>42</v>
      </c>
      <c r="C3" s="139" t="s">
        <v>43</v>
      </c>
      <c r="D3" s="141" t="s">
        <v>29</v>
      </c>
      <c r="E3" s="235"/>
      <c r="F3" s="236"/>
      <c r="G3" s="237"/>
    </row>
    <row r="4" spans="1:8" ht="30" customHeight="1" thickBot="1" x14ac:dyDescent="0.3">
      <c r="A4" s="142" t="s">
        <v>8</v>
      </c>
      <c r="B4" s="250" t="s">
        <v>90</v>
      </c>
      <c r="C4" s="250"/>
      <c r="D4" s="251"/>
      <c r="E4" s="143" t="s">
        <v>242</v>
      </c>
      <c r="F4" s="144" t="s">
        <v>44</v>
      </c>
      <c r="G4" s="145" t="s">
        <v>45</v>
      </c>
    </row>
    <row r="5" spans="1:8" ht="25.5" customHeight="1" x14ac:dyDescent="0.25">
      <c r="A5" s="199">
        <v>1</v>
      </c>
      <c r="B5" s="252" t="s">
        <v>90</v>
      </c>
      <c r="C5" s="252"/>
      <c r="D5" s="253"/>
      <c r="E5" s="244" t="s">
        <v>90</v>
      </c>
      <c r="F5" s="245"/>
      <c r="G5" s="246"/>
    </row>
    <row r="6" spans="1:8" ht="14.1" customHeight="1" x14ac:dyDescent="0.25">
      <c r="A6" s="238" t="s">
        <v>46</v>
      </c>
      <c r="B6" s="198" t="s">
        <v>53</v>
      </c>
      <c r="C6" s="239" t="s">
        <v>120</v>
      </c>
      <c r="D6" s="240"/>
      <c r="E6" s="238" t="s">
        <v>120</v>
      </c>
      <c r="F6" s="239"/>
      <c r="G6" s="240"/>
    </row>
    <row r="7" spans="1:8" ht="12" customHeight="1" thickBot="1" x14ac:dyDescent="0.3">
      <c r="A7" s="241"/>
      <c r="B7" s="242" t="s">
        <v>8</v>
      </c>
      <c r="C7" s="242"/>
      <c r="D7" s="243"/>
      <c r="E7" s="241" t="s">
        <v>8</v>
      </c>
      <c r="F7" s="242"/>
      <c r="G7" s="243"/>
      <c r="H7" s="43" t="s">
        <v>8</v>
      </c>
    </row>
    <row r="8" spans="1:8" ht="64.5" customHeight="1" x14ac:dyDescent="0.25">
      <c r="A8" s="146">
        <v>1</v>
      </c>
      <c r="B8" s="224" t="s">
        <v>215</v>
      </c>
      <c r="C8" s="224"/>
      <c r="D8" s="225"/>
      <c r="E8" s="214" t="s">
        <v>56</v>
      </c>
      <c r="F8" s="202"/>
      <c r="G8" s="215"/>
    </row>
    <row r="9" spans="1:8" ht="64.5" customHeight="1" x14ac:dyDescent="0.25">
      <c r="A9" s="75">
        <v>2</v>
      </c>
      <c r="B9" s="226" t="s">
        <v>216</v>
      </c>
      <c r="C9" s="226"/>
      <c r="D9" s="227"/>
      <c r="E9" s="216" t="s">
        <v>56</v>
      </c>
      <c r="F9" s="203"/>
      <c r="G9" s="217"/>
    </row>
    <row r="10" spans="1:8" ht="30.6" x14ac:dyDescent="0.25">
      <c r="A10" s="65">
        <v>3</v>
      </c>
      <c r="B10" s="226" t="s">
        <v>94</v>
      </c>
      <c r="C10" s="226"/>
      <c r="D10" s="227"/>
      <c r="E10" s="216" t="s">
        <v>56</v>
      </c>
      <c r="F10" s="203"/>
      <c r="G10" s="217"/>
    </row>
    <row r="11" spans="1:8" ht="30.6" x14ac:dyDescent="0.25">
      <c r="A11" s="65">
        <v>4</v>
      </c>
      <c r="B11" s="226" t="s">
        <v>91</v>
      </c>
      <c r="C11" s="226"/>
      <c r="D11" s="227"/>
      <c r="E11" s="216" t="s">
        <v>56</v>
      </c>
      <c r="F11" s="203"/>
      <c r="G11" s="217"/>
    </row>
    <row r="12" spans="1:8" ht="30.6" x14ac:dyDescent="0.25">
      <c r="A12" s="65">
        <v>5</v>
      </c>
      <c r="B12" s="226" t="s">
        <v>125</v>
      </c>
      <c r="C12" s="226"/>
      <c r="D12" s="227"/>
      <c r="E12" s="216" t="s">
        <v>56</v>
      </c>
      <c r="F12" s="203"/>
      <c r="G12" s="217"/>
    </row>
    <row r="13" spans="1:8" ht="30.6" x14ac:dyDescent="0.25">
      <c r="A13" s="65">
        <v>6</v>
      </c>
      <c r="B13" s="226" t="s">
        <v>95</v>
      </c>
      <c r="C13" s="226"/>
      <c r="D13" s="227"/>
      <c r="E13" s="216" t="s">
        <v>56</v>
      </c>
      <c r="F13" s="203"/>
      <c r="G13" s="217" t="s">
        <v>8</v>
      </c>
    </row>
    <row r="14" spans="1:8" ht="30" customHeight="1" x14ac:dyDescent="0.25">
      <c r="A14" s="65">
        <v>7</v>
      </c>
      <c r="B14" s="226" t="s">
        <v>92</v>
      </c>
      <c r="C14" s="226"/>
      <c r="D14" s="227"/>
      <c r="E14" s="216" t="s">
        <v>56</v>
      </c>
      <c r="F14" s="203"/>
      <c r="G14" s="217"/>
    </row>
    <row r="15" spans="1:8" ht="30.6" x14ac:dyDescent="0.25">
      <c r="A15" s="65">
        <v>8</v>
      </c>
      <c r="B15" s="226" t="s">
        <v>93</v>
      </c>
      <c r="C15" s="226"/>
      <c r="D15" s="227"/>
      <c r="E15" s="216" t="s">
        <v>56</v>
      </c>
      <c r="F15" s="203"/>
      <c r="G15" s="217"/>
    </row>
    <row r="16" spans="1:8" ht="23.25" customHeight="1" x14ac:dyDescent="0.25">
      <c r="A16" s="66" t="s">
        <v>121</v>
      </c>
      <c r="B16" s="200" t="s">
        <v>122</v>
      </c>
      <c r="C16" s="230" t="s">
        <v>213</v>
      </c>
      <c r="D16" s="231"/>
      <c r="E16" s="254" t="s">
        <v>213</v>
      </c>
      <c r="F16" s="239"/>
      <c r="G16" s="240"/>
    </row>
    <row r="17" spans="1:7" ht="45" customHeight="1" x14ac:dyDescent="0.25">
      <c r="A17" s="75">
        <v>9</v>
      </c>
      <c r="B17" s="228" t="s">
        <v>241</v>
      </c>
      <c r="C17" s="228"/>
      <c r="D17" s="229"/>
      <c r="E17" s="216" t="s">
        <v>56</v>
      </c>
      <c r="F17" s="203"/>
      <c r="G17" s="212"/>
    </row>
    <row r="18" spans="1:7" ht="46.5" customHeight="1" x14ac:dyDescent="0.25">
      <c r="A18" s="65">
        <v>10</v>
      </c>
      <c r="B18" s="226" t="s">
        <v>127</v>
      </c>
      <c r="C18" s="226"/>
      <c r="D18" s="227"/>
      <c r="E18" s="216" t="s">
        <v>56</v>
      </c>
      <c r="F18" s="203"/>
      <c r="G18" s="212" t="s">
        <v>8</v>
      </c>
    </row>
    <row r="19" spans="1:7" ht="47.25" customHeight="1" x14ac:dyDescent="0.25">
      <c r="A19" s="65">
        <v>11</v>
      </c>
      <c r="B19" s="226" t="s">
        <v>128</v>
      </c>
      <c r="C19" s="226"/>
      <c r="D19" s="227"/>
      <c r="E19" s="216" t="s">
        <v>56</v>
      </c>
      <c r="F19" s="203"/>
      <c r="G19" s="212"/>
    </row>
    <row r="20" spans="1:7" ht="30.6" x14ac:dyDescent="0.25">
      <c r="A20" s="65">
        <v>12</v>
      </c>
      <c r="B20" s="226" t="s">
        <v>203</v>
      </c>
      <c r="C20" s="226"/>
      <c r="D20" s="227"/>
      <c r="E20" s="216" t="s">
        <v>56</v>
      </c>
      <c r="F20" s="203"/>
      <c r="G20" s="212"/>
    </row>
    <row r="21" spans="1:7" ht="59.25" customHeight="1" x14ac:dyDescent="0.25">
      <c r="A21" s="65">
        <v>13</v>
      </c>
      <c r="B21" s="226" t="s">
        <v>231</v>
      </c>
      <c r="C21" s="226"/>
      <c r="D21" s="227"/>
      <c r="E21" s="216" t="s">
        <v>56</v>
      </c>
      <c r="F21" s="203"/>
      <c r="G21" s="212"/>
    </row>
    <row r="22" spans="1:7" ht="35.25" customHeight="1" x14ac:dyDescent="0.25">
      <c r="A22" s="65">
        <v>14</v>
      </c>
      <c r="B22" s="226" t="s">
        <v>204</v>
      </c>
      <c r="C22" s="226"/>
      <c r="D22" s="227"/>
      <c r="E22" s="216" t="s">
        <v>56</v>
      </c>
      <c r="F22" s="203"/>
      <c r="G22" s="212"/>
    </row>
    <row r="23" spans="1:7" ht="33.75" customHeight="1" x14ac:dyDescent="0.25">
      <c r="A23" s="65">
        <v>15</v>
      </c>
      <c r="B23" s="226" t="s">
        <v>205</v>
      </c>
      <c r="C23" s="226"/>
      <c r="D23" s="227"/>
      <c r="E23" s="216" t="s">
        <v>56</v>
      </c>
      <c r="F23" s="203"/>
      <c r="G23" s="212"/>
    </row>
    <row r="24" spans="1:7" ht="34.5" customHeight="1" x14ac:dyDescent="0.25">
      <c r="A24" s="65">
        <v>16</v>
      </c>
      <c r="B24" s="226" t="s">
        <v>206</v>
      </c>
      <c r="C24" s="226"/>
      <c r="D24" s="227"/>
      <c r="E24" s="216" t="s">
        <v>56</v>
      </c>
      <c r="F24" s="203"/>
      <c r="G24" s="212"/>
    </row>
    <row r="25" spans="1:7" ht="30" customHeight="1" x14ac:dyDescent="0.25">
      <c r="A25" s="65">
        <v>17</v>
      </c>
      <c r="B25" s="226" t="s">
        <v>207</v>
      </c>
      <c r="C25" s="226"/>
      <c r="D25" s="227"/>
      <c r="E25" s="216" t="s">
        <v>56</v>
      </c>
      <c r="F25" s="203"/>
      <c r="G25" s="212"/>
    </row>
    <row r="26" spans="1:7" ht="30.6" x14ac:dyDescent="0.25">
      <c r="A26" s="65">
        <v>18</v>
      </c>
      <c r="B26" s="226" t="s">
        <v>229</v>
      </c>
      <c r="C26" s="226"/>
      <c r="D26" s="227"/>
      <c r="E26" s="216" t="s">
        <v>56</v>
      </c>
      <c r="F26" s="203"/>
      <c r="G26" s="212"/>
    </row>
    <row r="27" spans="1:7" ht="36" customHeight="1" x14ac:dyDescent="0.25">
      <c r="A27" s="65">
        <v>19</v>
      </c>
      <c r="B27" s="226" t="s">
        <v>230</v>
      </c>
      <c r="C27" s="226"/>
      <c r="D27" s="227"/>
      <c r="E27" s="216" t="s">
        <v>56</v>
      </c>
      <c r="F27" s="203"/>
      <c r="G27" s="212"/>
    </row>
    <row r="28" spans="1:7" ht="36" customHeight="1" x14ac:dyDescent="0.25">
      <c r="A28" s="65">
        <v>20</v>
      </c>
      <c r="B28" s="226" t="s">
        <v>214</v>
      </c>
      <c r="C28" s="226"/>
      <c r="D28" s="227"/>
      <c r="E28" s="216" t="s">
        <v>56</v>
      </c>
      <c r="F28" s="203"/>
      <c r="G28" s="212"/>
    </row>
    <row r="29" spans="1:7" ht="36" customHeight="1" thickBot="1" x14ac:dyDescent="0.3">
      <c r="A29" s="77">
        <v>21</v>
      </c>
      <c r="B29" s="222" t="s">
        <v>224</v>
      </c>
      <c r="C29" s="222"/>
      <c r="D29" s="223"/>
      <c r="E29" s="218" t="s">
        <v>56</v>
      </c>
      <c r="F29" s="204"/>
      <c r="G29" s="213"/>
    </row>
  </sheetData>
  <sheetProtection password="DE17" sheet="1" objects="1" scenarios="1"/>
  <mergeCells count="34">
    <mergeCell ref="E16:G16"/>
    <mergeCell ref="B18:D18"/>
    <mergeCell ref="B19:D19"/>
    <mergeCell ref="B15:D15"/>
    <mergeCell ref="B12:D12"/>
    <mergeCell ref="B13:D13"/>
    <mergeCell ref="B14:D14"/>
    <mergeCell ref="E1:G3"/>
    <mergeCell ref="E6:G6"/>
    <mergeCell ref="E7:G7"/>
    <mergeCell ref="E5:G5"/>
    <mergeCell ref="A1:D1"/>
    <mergeCell ref="A2:D2"/>
    <mergeCell ref="B4:D4"/>
    <mergeCell ref="B5:D5"/>
    <mergeCell ref="A6:A7"/>
    <mergeCell ref="B7:D7"/>
    <mergeCell ref="C6:D6"/>
    <mergeCell ref="B29:D29"/>
    <mergeCell ref="B8:D8"/>
    <mergeCell ref="B9:D9"/>
    <mergeCell ref="B11:D11"/>
    <mergeCell ref="B10:D10"/>
    <mergeCell ref="B17:D17"/>
    <mergeCell ref="B28:D28"/>
    <mergeCell ref="B23:D23"/>
    <mergeCell ref="B24:D24"/>
    <mergeCell ref="B25:D25"/>
    <mergeCell ref="B20:D20"/>
    <mergeCell ref="B21:D21"/>
    <mergeCell ref="B22:D22"/>
    <mergeCell ref="B26:D26"/>
    <mergeCell ref="B27:D27"/>
    <mergeCell ref="C16:D16"/>
  </mergeCells>
  <phoneticPr fontId="7" type="noConversion"/>
  <printOptions horizontalCentered="1"/>
  <pageMargins left="0.55118110236220474" right="0.27559055118110237" top="1.1811023622047245" bottom="0.78740157480314965" header="0" footer="0"/>
  <pageSetup scale="92" fitToHeight="2" orientation="portrait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25"/>
  <sheetViews>
    <sheetView tabSelected="1" zoomScale="99" zoomScaleNormal="99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17" sqref="K17"/>
    </sheetView>
  </sheetViews>
  <sheetFormatPr baseColWidth="10" defaultColWidth="11.44140625" defaultRowHeight="12.6" x14ac:dyDescent="0.2"/>
  <cols>
    <col min="1" max="1" width="6.44140625" style="30" customWidth="1"/>
    <col min="2" max="2" width="13.88671875" style="31" customWidth="1"/>
    <col min="3" max="3" width="52.44140625" style="30" customWidth="1"/>
    <col min="4" max="4" width="11.44140625" style="31"/>
    <col min="5" max="5" width="21" style="30" bestFit="1" customWidth="1"/>
    <col min="6" max="6" width="14.44140625" style="32" bestFit="1" customWidth="1"/>
    <col min="7" max="7" width="13.44140625" style="32" bestFit="1" customWidth="1"/>
    <col min="8" max="8" width="0" style="30" hidden="1" customWidth="1"/>
    <col min="9" max="16384" width="11.44140625" style="30"/>
  </cols>
  <sheetData>
    <row r="1" spans="1:7" ht="24" customHeight="1" thickBot="1" x14ac:dyDescent="0.3">
      <c r="A1" s="264" t="str">
        <f>+Eval_Requisitos!A1</f>
        <v>CONVOCATORIA PÚBLICA No</v>
      </c>
      <c r="B1" s="265"/>
      <c r="C1" s="265"/>
      <c r="D1" s="266"/>
      <c r="E1" s="261" t="s">
        <v>47</v>
      </c>
      <c r="F1" s="262"/>
      <c r="G1" s="263"/>
    </row>
    <row r="2" spans="1:7" ht="30.6" x14ac:dyDescent="0.25">
      <c r="A2" s="270" t="s">
        <v>5</v>
      </c>
      <c r="B2" s="220" t="s">
        <v>2</v>
      </c>
      <c r="C2" s="272" t="s">
        <v>6</v>
      </c>
      <c r="D2" s="274" t="s">
        <v>29</v>
      </c>
      <c r="E2" s="286" t="s">
        <v>0</v>
      </c>
      <c r="F2" s="220" t="s">
        <v>88</v>
      </c>
      <c r="G2" s="221" t="s">
        <v>89</v>
      </c>
    </row>
    <row r="3" spans="1:7" ht="12.75" customHeight="1" x14ac:dyDescent="0.2">
      <c r="A3" s="271"/>
      <c r="B3" s="219" t="s">
        <v>28</v>
      </c>
      <c r="C3" s="273"/>
      <c r="D3" s="275"/>
      <c r="E3" s="287"/>
      <c r="F3" s="295" t="s">
        <v>32</v>
      </c>
      <c r="G3" s="296"/>
    </row>
    <row r="4" spans="1:7" ht="28.5" customHeight="1" x14ac:dyDescent="0.25">
      <c r="A4" s="276" t="str">
        <f>+Eval_Requisitos!B4</f>
        <v>UPGRADE TÉCNICO Y FUNCIONAL SAP R/3 INC ECC 6.0 A ECC 6.17</v>
      </c>
      <c r="B4" s="277"/>
      <c r="C4" s="277"/>
      <c r="D4" s="278"/>
      <c r="E4" s="292">
        <f>+E23</f>
        <v>0</v>
      </c>
      <c r="F4" s="293"/>
      <c r="G4" s="294"/>
    </row>
    <row r="5" spans="1:7" ht="18" customHeight="1" x14ac:dyDescent="0.25">
      <c r="A5" s="70" t="s">
        <v>8</v>
      </c>
      <c r="B5" s="267" t="s">
        <v>60</v>
      </c>
      <c r="C5" s="268"/>
      <c r="D5" s="269"/>
      <c r="E5" s="292">
        <f>+E23</f>
        <v>0</v>
      </c>
      <c r="F5" s="293"/>
      <c r="G5" s="294"/>
    </row>
    <row r="6" spans="1:7" ht="18" customHeight="1" x14ac:dyDescent="0.25">
      <c r="A6" s="54">
        <v>1</v>
      </c>
      <c r="B6" s="255" t="s">
        <v>101</v>
      </c>
      <c r="C6" s="256"/>
      <c r="D6" s="257"/>
      <c r="E6" s="305">
        <f>SUM(G7:G7)</f>
        <v>0</v>
      </c>
      <c r="F6" s="306"/>
      <c r="G6" s="307"/>
    </row>
    <row r="7" spans="1:7" ht="27.75" customHeight="1" x14ac:dyDescent="0.25">
      <c r="A7" s="18" t="s">
        <v>46</v>
      </c>
      <c r="B7" s="76" t="s">
        <v>53</v>
      </c>
      <c r="C7" s="69" t="s">
        <v>96</v>
      </c>
      <c r="D7" s="115">
        <v>1</v>
      </c>
      <c r="E7" s="117" t="s">
        <v>8</v>
      </c>
      <c r="F7" s="47">
        <v>0</v>
      </c>
      <c r="G7" s="48">
        <f>+F7*D7</f>
        <v>0</v>
      </c>
    </row>
    <row r="8" spans="1:7" ht="18" customHeight="1" x14ac:dyDescent="0.25">
      <c r="A8" s="54">
        <v>2</v>
      </c>
      <c r="B8" s="255" t="s">
        <v>102</v>
      </c>
      <c r="C8" s="256"/>
      <c r="D8" s="257"/>
      <c r="E8" s="258">
        <f>SUM(G9:G12)</f>
        <v>0</v>
      </c>
      <c r="F8" s="259"/>
      <c r="G8" s="260"/>
    </row>
    <row r="9" spans="1:7" ht="27.75" customHeight="1" x14ac:dyDescent="0.25">
      <c r="A9" s="18" t="s">
        <v>54</v>
      </c>
      <c r="B9" s="46" t="s">
        <v>1</v>
      </c>
      <c r="C9" s="69" t="s">
        <v>97</v>
      </c>
      <c r="D9" s="115">
        <v>1</v>
      </c>
      <c r="E9" s="117" t="s">
        <v>8</v>
      </c>
      <c r="F9" s="47">
        <v>0</v>
      </c>
      <c r="G9" s="48">
        <f>+F9*D9</f>
        <v>0</v>
      </c>
    </row>
    <row r="10" spans="1:7" ht="27.75" customHeight="1" x14ac:dyDescent="0.25">
      <c r="A10" s="18" t="s">
        <v>55</v>
      </c>
      <c r="B10" s="46" t="s">
        <v>59</v>
      </c>
      <c r="C10" s="69" t="s">
        <v>98</v>
      </c>
      <c r="D10" s="115">
        <v>1</v>
      </c>
      <c r="E10" s="117"/>
      <c r="F10" s="47">
        <v>0</v>
      </c>
      <c r="G10" s="48">
        <f>+F10*D10</f>
        <v>0</v>
      </c>
    </row>
    <row r="11" spans="1:7" ht="27.75" customHeight="1" x14ac:dyDescent="0.25">
      <c r="A11" s="18" t="s">
        <v>86</v>
      </c>
      <c r="B11" s="46" t="s">
        <v>84</v>
      </c>
      <c r="C11" s="69" t="s">
        <v>99</v>
      </c>
      <c r="D11" s="115">
        <v>1</v>
      </c>
      <c r="E11" s="117"/>
      <c r="F11" s="47">
        <v>0</v>
      </c>
      <c r="G11" s="48">
        <f t="shared" ref="G11:G18" si="0">+F11*D11</f>
        <v>0</v>
      </c>
    </row>
    <row r="12" spans="1:7" ht="27.75" customHeight="1" x14ac:dyDescent="0.25">
      <c r="A12" s="18" t="s">
        <v>87</v>
      </c>
      <c r="B12" s="46" t="s">
        <v>85</v>
      </c>
      <c r="C12" s="69" t="s">
        <v>232</v>
      </c>
      <c r="D12" s="115">
        <v>1</v>
      </c>
      <c r="E12" s="117"/>
      <c r="F12" s="47">
        <v>0</v>
      </c>
      <c r="G12" s="48">
        <f t="shared" si="0"/>
        <v>0</v>
      </c>
    </row>
    <row r="13" spans="1:7" ht="18" customHeight="1" x14ac:dyDescent="0.25">
      <c r="A13" s="54">
        <v>3</v>
      </c>
      <c r="B13" s="255" t="s">
        <v>112</v>
      </c>
      <c r="C13" s="256"/>
      <c r="D13" s="257"/>
      <c r="E13" s="258">
        <f>SUM(G14:G15)</f>
        <v>0</v>
      </c>
      <c r="F13" s="259"/>
      <c r="G13" s="260"/>
    </row>
    <row r="14" spans="1:7" ht="27.75" customHeight="1" x14ac:dyDescent="0.25">
      <c r="A14" s="18" t="s">
        <v>104</v>
      </c>
      <c r="B14" s="46" t="s">
        <v>110</v>
      </c>
      <c r="C14" s="69" t="s">
        <v>239</v>
      </c>
      <c r="D14" s="115">
        <v>1</v>
      </c>
      <c r="E14" s="117"/>
      <c r="F14" s="47">
        <v>0</v>
      </c>
      <c r="G14" s="48">
        <f t="shared" si="0"/>
        <v>0</v>
      </c>
    </row>
    <row r="15" spans="1:7" ht="27.75" customHeight="1" x14ac:dyDescent="0.25">
      <c r="A15" s="18" t="s">
        <v>105</v>
      </c>
      <c r="B15" s="46" t="s">
        <v>111</v>
      </c>
      <c r="C15" s="69" t="s">
        <v>240</v>
      </c>
      <c r="D15" s="115">
        <v>1</v>
      </c>
      <c r="E15" s="117"/>
      <c r="F15" s="47">
        <v>0</v>
      </c>
      <c r="G15" s="48">
        <f t="shared" ref="G15" si="1">+F15*D15</f>
        <v>0</v>
      </c>
    </row>
    <row r="16" spans="1:7" ht="18" customHeight="1" x14ac:dyDescent="0.25">
      <c r="A16" s="54">
        <v>4</v>
      </c>
      <c r="B16" s="255" t="s">
        <v>103</v>
      </c>
      <c r="C16" s="256"/>
      <c r="D16" s="257"/>
      <c r="E16" s="258">
        <f>SUM(G17:G18)</f>
        <v>0</v>
      </c>
      <c r="F16" s="259"/>
      <c r="G16" s="260"/>
    </row>
    <row r="17" spans="1:9" ht="27.75" customHeight="1" x14ac:dyDescent="0.25">
      <c r="A17" s="18" t="s">
        <v>106</v>
      </c>
      <c r="B17" s="46" t="s">
        <v>108</v>
      </c>
      <c r="C17" s="69" t="s">
        <v>100</v>
      </c>
      <c r="D17" s="115">
        <v>1</v>
      </c>
      <c r="E17" s="117"/>
      <c r="F17" s="47">
        <v>0</v>
      </c>
      <c r="G17" s="48">
        <f t="shared" ref="G17" si="2">+F17*D17</f>
        <v>0</v>
      </c>
    </row>
    <row r="18" spans="1:9" ht="45" customHeight="1" thickBot="1" x14ac:dyDescent="0.3">
      <c r="A18" s="108" t="s">
        <v>107</v>
      </c>
      <c r="B18" s="109" t="s">
        <v>109</v>
      </c>
      <c r="C18" s="110" t="s">
        <v>250</v>
      </c>
      <c r="D18" s="116">
        <v>1</v>
      </c>
      <c r="E18" s="118"/>
      <c r="F18" s="111">
        <v>0</v>
      </c>
      <c r="G18" s="112">
        <f t="shared" si="0"/>
        <v>0</v>
      </c>
      <c r="H18" s="30" t="str">
        <f>IF(G18 &gt; (E23 * 18.9)/100,"Excede tope permitido","OK")</f>
        <v>OK</v>
      </c>
      <c r="I18" s="30" t="s">
        <v>8</v>
      </c>
    </row>
    <row r="19" spans="1:9" x14ac:dyDescent="0.2">
      <c r="A19" s="113" t="s">
        <v>30</v>
      </c>
      <c r="B19" s="114"/>
      <c r="C19" s="281" t="s">
        <v>33</v>
      </c>
      <c r="D19" s="282"/>
      <c r="E19" s="300">
        <f>+E6+E8+E13+E16</f>
        <v>0</v>
      </c>
      <c r="F19" s="301"/>
      <c r="G19" s="302"/>
    </row>
    <row r="20" spans="1:9" x14ac:dyDescent="0.25">
      <c r="A20" s="39"/>
      <c r="B20" s="40"/>
      <c r="C20" s="303" t="s">
        <v>34</v>
      </c>
      <c r="D20" s="304"/>
      <c r="E20" s="290">
        <v>0.16</v>
      </c>
      <c r="F20" s="291"/>
      <c r="G20" s="55">
        <f>+E19*E20</f>
        <v>0</v>
      </c>
    </row>
    <row r="21" spans="1:9" x14ac:dyDescent="0.2">
      <c r="A21" s="39"/>
      <c r="B21" s="40"/>
      <c r="C21" s="303" t="s">
        <v>49</v>
      </c>
      <c r="D21" s="304"/>
      <c r="E21" s="297">
        <f>+E19+G20</f>
        <v>0</v>
      </c>
      <c r="F21" s="298"/>
      <c r="G21" s="299"/>
    </row>
    <row r="22" spans="1:9" x14ac:dyDescent="0.25">
      <c r="A22" s="39"/>
      <c r="B22" s="40"/>
      <c r="C22" s="303" t="s">
        <v>48</v>
      </c>
      <c r="D22" s="304"/>
      <c r="E22" s="288">
        <v>0</v>
      </c>
      <c r="F22" s="289"/>
      <c r="G22" s="56">
        <f>+E21*E22</f>
        <v>0</v>
      </c>
      <c r="H22" s="30" t="s">
        <v>8</v>
      </c>
    </row>
    <row r="23" spans="1:9" ht="13.2" thickBot="1" x14ac:dyDescent="0.25">
      <c r="A23" s="41"/>
      <c r="B23" s="42"/>
      <c r="C23" s="279" t="s">
        <v>50</v>
      </c>
      <c r="D23" s="280"/>
      <c r="E23" s="283">
        <f>+E21-G22</f>
        <v>0</v>
      </c>
      <c r="F23" s="284"/>
      <c r="G23" s="285"/>
    </row>
    <row r="25" spans="1:9" x14ac:dyDescent="0.2">
      <c r="F25" s="32" t="s">
        <v>8</v>
      </c>
    </row>
  </sheetData>
  <sheetProtection password="DE17" sheet="1" objects="1" scenarios="1"/>
  <mergeCells count="29">
    <mergeCell ref="C23:D23"/>
    <mergeCell ref="C19:D19"/>
    <mergeCell ref="E23:G23"/>
    <mergeCell ref="E2:E3"/>
    <mergeCell ref="E22:F22"/>
    <mergeCell ref="E20:F20"/>
    <mergeCell ref="E5:G5"/>
    <mergeCell ref="F3:G3"/>
    <mergeCell ref="E21:G21"/>
    <mergeCell ref="E4:G4"/>
    <mergeCell ref="E19:G19"/>
    <mergeCell ref="C22:D22"/>
    <mergeCell ref="C20:D20"/>
    <mergeCell ref="C21:D21"/>
    <mergeCell ref="E6:G6"/>
    <mergeCell ref="B6:D6"/>
    <mergeCell ref="E1:G1"/>
    <mergeCell ref="A1:D1"/>
    <mergeCell ref="B5:D5"/>
    <mergeCell ref="A2:A3"/>
    <mergeCell ref="C2:C3"/>
    <mergeCell ref="D2:D3"/>
    <mergeCell ref="A4:D4"/>
    <mergeCell ref="B13:D13"/>
    <mergeCell ref="E13:G13"/>
    <mergeCell ref="B16:D16"/>
    <mergeCell ref="E16:G16"/>
    <mergeCell ref="B8:D8"/>
    <mergeCell ref="E8:G8"/>
  </mergeCells>
  <phoneticPr fontId="7" type="noConversion"/>
  <printOptions horizontalCentered="1"/>
  <pageMargins left="0.78740157480314965" right="0.78740157480314965" top="1.1811023622047245" bottom="0.59055118110236227" header="0" footer="0"/>
  <pageSetup scale="92" orientation="landscape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1 de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13"/>
  <sheetViews>
    <sheetView workbookViewId="0">
      <selection activeCell="E6" sqref="E6"/>
    </sheetView>
  </sheetViews>
  <sheetFormatPr baseColWidth="10" defaultRowHeight="13.2" x14ac:dyDescent="0.25"/>
  <cols>
    <col min="1" max="1" width="32.88671875" style="120" customWidth="1"/>
    <col min="2" max="2" width="24.109375" style="120" customWidth="1"/>
    <col min="3" max="3" width="9" style="120" bestFit="1" customWidth="1"/>
    <col min="4" max="4" width="13.88671875" style="120" customWidth="1"/>
    <col min="5" max="5" width="12.5546875" style="120" customWidth="1"/>
    <col min="6" max="6" width="12.109375" style="120" customWidth="1"/>
    <col min="7" max="7" width="13.109375" style="120" customWidth="1"/>
    <col min="8" max="8" width="14.5546875" style="120" customWidth="1"/>
    <col min="9" max="256" width="11.44140625" style="120"/>
    <col min="257" max="257" width="25.6640625" style="120" customWidth="1"/>
    <col min="258" max="259" width="24.109375" style="120" customWidth="1"/>
    <col min="260" max="260" width="13.88671875" style="120" customWidth="1"/>
    <col min="261" max="261" width="12.5546875" style="120" customWidth="1"/>
    <col min="262" max="262" width="12.109375" style="120" customWidth="1"/>
    <col min="263" max="263" width="13.109375" style="120" customWidth="1"/>
    <col min="264" max="264" width="14.5546875" style="120" customWidth="1"/>
    <col min="265" max="512" width="11.44140625" style="120"/>
    <col min="513" max="513" width="25.6640625" style="120" customWidth="1"/>
    <col min="514" max="515" width="24.109375" style="120" customWidth="1"/>
    <col min="516" max="516" width="13.88671875" style="120" customWidth="1"/>
    <col min="517" max="517" width="12.5546875" style="120" customWidth="1"/>
    <col min="518" max="518" width="12.109375" style="120" customWidth="1"/>
    <col min="519" max="519" width="13.109375" style="120" customWidth="1"/>
    <col min="520" max="520" width="14.5546875" style="120" customWidth="1"/>
    <col min="521" max="768" width="11.44140625" style="120"/>
    <col min="769" max="769" width="25.6640625" style="120" customWidth="1"/>
    <col min="770" max="771" width="24.109375" style="120" customWidth="1"/>
    <col min="772" max="772" width="13.88671875" style="120" customWidth="1"/>
    <col min="773" max="773" width="12.5546875" style="120" customWidth="1"/>
    <col min="774" max="774" width="12.109375" style="120" customWidth="1"/>
    <col min="775" max="775" width="13.109375" style="120" customWidth="1"/>
    <col min="776" max="776" width="14.5546875" style="120" customWidth="1"/>
    <col min="777" max="1024" width="11.44140625" style="120"/>
    <col min="1025" max="1025" width="25.6640625" style="120" customWidth="1"/>
    <col min="1026" max="1027" width="24.109375" style="120" customWidth="1"/>
    <col min="1028" max="1028" width="13.88671875" style="120" customWidth="1"/>
    <col min="1029" max="1029" width="12.5546875" style="120" customWidth="1"/>
    <col min="1030" max="1030" width="12.109375" style="120" customWidth="1"/>
    <col min="1031" max="1031" width="13.109375" style="120" customWidth="1"/>
    <col min="1032" max="1032" width="14.5546875" style="120" customWidth="1"/>
    <col min="1033" max="1280" width="11.44140625" style="120"/>
    <col min="1281" max="1281" width="25.6640625" style="120" customWidth="1"/>
    <col min="1282" max="1283" width="24.109375" style="120" customWidth="1"/>
    <col min="1284" max="1284" width="13.88671875" style="120" customWidth="1"/>
    <col min="1285" max="1285" width="12.5546875" style="120" customWidth="1"/>
    <col min="1286" max="1286" width="12.109375" style="120" customWidth="1"/>
    <col min="1287" max="1287" width="13.109375" style="120" customWidth="1"/>
    <col min="1288" max="1288" width="14.5546875" style="120" customWidth="1"/>
    <col min="1289" max="1536" width="11.44140625" style="120"/>
    <col min="1537" max="1537" width="25.6640625" style="120" customWidth="1"/>
    <col min="1538" max="1539" width="24.109375" style="120" customWidth="1"/>
    <col min="1540" max="1540" width="13.88671875" style="120" customWidth="1"/>
    <col min="1541" max="1541" width="12.5546875" style="120" customWidth="1"/>
    <col min="1542" max="1542" width="12.109375" style="120" customWidth="1"/>
    <col min="1543" max="1543" width="13.109375" style="120" customWidth="1"/>
    <col min="1544" max="1544" width="14.5546875" style="120" customWidth="1"/>
    <col min="1545" max="1792" width="11.44140625" style="120"/>
    <col min="1793" max="1793" width="25.6640625" style="120" customWidth="1"/>
    <col min="1794" max="1795" width="24.109375" style="120" customWidth="1"/>
    <col min="1796" max="1796" width="13.88671875" style="120" customWidth="1"/>
    <col min="1797" max="1797" width="12.5546875" style="120" customWidth="1"/>
    <col min="1798" max="1798" width="12.109375" style="120" customWidth="1"/>
    <col min="1799" max="1799" width="13.109375" style="120" customWidth="1"/>
    <col min="1800" max="1800" width="14.5546875" style="120" customWidth="1"/>
    <col min="1801" max="2048" width="11.44140625" style="120"/>
    <col min="2049" max="2049" width="25.6640625" style="120" customWidth="1"/>
    <col min="2050" max="2051" width="24.109375" style="120" customWidth="1"/>
    <col min="2052" max="2052" width="13.88671875" style="120" customWidth="1"/>
    <col min="2053" max="2053" width="12.5546875" style="120" customWidth="1"/>
    <col min="2054" max="2054" width="12.109375" style="120" customWidth="1"/>
    <col min="2055" max="2055" width="13.109375" style="120" customWidth="1"/>
    <col min="2056" max="2056" width="14.5546875" style="120" customWidth="1"/>
    <col min="2057" max="2304" width="11.44140625" style="120"/>
    <col min="2305" max="2305" width="25.6640625" style="120" customWidth="1"/>
    <col min="2306" max="2307" width="24.109375" style="120" customWidth="1"/>
    <col min="2308" max="2308" width="13.88671875" style="120" customWidth="1"/>
    <col min="2309" max="2309" width="12.5546875" style="120" customWidth="1"/>
    <col min="2310" max="2310" width="12.109375" style="120" customWidth="1"/>
    <col min="2311" max="2311" width="13.109375" style="120" customWidth="1"/>
    <col min="2312" max="2312" width="14.5546875" style="120" customWidth="1"/>
    <col min="2313" max="2560" width="11.44140625" style="120"/>
    <col min="2561" max="2561" width="25.6640625" style="120" customWidth="1"/>
    <col min="2562" max="2563" width="24.109375" style="120" customWidth="1"/>
    <col min="2564" max="2564" width="13.88671875" style="120" customWidth="1"/>
    <col min="2565" max="2565" width="12.5546875" style="120" customWidth="1"/>
    <col min="2566" max="2566" width="12.109375" style="120" customWidth="1"/>
    <col min="2567" max="2567" width="13.109375" style="120" customWidth="1"/>
    <col min="2568" max="2568" width="14.5546875" style="120" customWidth="1"/>
    <col min="2569" max="2816" width="11.44140625" style="120"/>
    <col min="2817" max="2817" width="25.6640625" style="120" customWidth="1"/>
    <col min="2818" max="2819" width="24.109375" style="120" customWidth="1"/>
    <col min="2820" max="2820" width="13.88671875" style="120" customWidth="1"/>
    <col min="2821" max="2821" width="12.5546875" style="120" customWidth="1"/>
    <col min="2822" max="2822" width="12.109375" style="120" customWidth="1"/>
    <col min="2823" max="2823" width="13.109375" style="120" customWidth="1"/>
    <col min="2824" max="2824" width="14.5546875" style="120" customWidth="1"/>
    <col min="2825" max="3072" width="11.44140625" style="120"/>
    <col min="3073" max="3073" width="25.6640625" style="120" customWidth="1"/>
    <col min="3074" max="3075" width="24.109375" style="120" customWidth="1"/>
    <col min="3076" max="3076" width="13.88671875" style="120" customWidth="1"/>
    <col min="3077" max="3077" width="12.5546875" style="120" customWidth="1"/>
    <col min="3078" max="3078" width="12.109375" style="120" customWidth="1"/>
    <col min="3079" max="3079" width="13.109375" style="120" customWidth="1"/>
    <col min="3080" max="3080" width="14.5546875" style="120" customWidth="1"/>
    <col min="3081" max="3328" width="11.44140625" style="120"/>
    <col min="3329" max="3329" width="25.6640625" style="120" customWidth="1"/>
    <col min="3330" max="3331" width="24.109375" style="120" customWidth="1"/>
    <col min="3332" max="3332" width="13.88671875" style="120" customWidth="1"/>
    <col min="3333" max="3333" width="12.5546875" style="120" customWidth="1"/>
    <col min="3334" max="3334" width="12.109375" style="120" customWidth="1"/>
    <col min="3335" max="3335" width="13.109375" style="120" customWidth="1"/>
    <col min="3336" max="3336" width="14.5546875" style="120" customWidth="1"/>
    <col min="3337" max="3584" width="11.44140625" style="120"/>
    <col min="3585" max="3585" width="25.6640625" style="120" customWidth="1"/>
    <col min="3586" max="3587" width="24.109375" style="120" customWidth="1"/>
    <col min="3588" max="3588" width="13.88671875" style="120" customWidth="1"/>
    <col min="3589" max="3589" width="12.5546875" style="120" customWidth="1"/>
    <col min="3590" max="3590" width="12.109375" style="120" customWidth="1"/>
    <col min="3591" max="3591" width="13.109375" style="120" customWidth="1"/>
    <col min="3592" max="3592" width="14.5546875" style="120" customWidth="1"/>
    <col min="3593" max="3840" width="11.44140625" style="120"/>
    <col min="3841" max="3841" width="25.6640625" style="120" customWidth="1"/>
    <col min="3842" max="3843" width="24.109375" style="120" customWidth="1"/>
    <col min="3844" max="3844" width="13.88671875" style="120" customWidth="1"/>
    <col min="3845" max="3845" width="12.5546875" style="120" customWidth="1"/>
    <col min="3846" max="3846" width="12.109375" style="120" customWidth="1"/>
    <col min="3847" max="3847" width="13.109375" style="120" customWidth="1"/>
    <col min="3848" max="3848" width="14.5546875" style="120" customWidth="1"/>
    <col min="3849" max="4096" width="11.44140625" style="120"/>
    <col min="4097" max="4097" width="25.6640625" style="120" customWidth="1"/>
    <col min="4098" max="4099" width="24.109375" style="120" customWidth="1"/>
    <col min="4100" max="4100" width="13.88671875" style="120" customWidth="1"/>
    <col min="4101" max="4101" width="12.5546875" style="120" customWidth="1"/>
    <col min="4102" max="4102" width="12.109375" style="120" customWidth="1"/>
    <col min="4103" max="4103" width="13.109375" style="120" customWidth="1"/>
    <col min="4104" max="4104" width="14.5546875" style="120" customWidth="1"/>
    <col min="4105" max="4352" width="11.44140625" style="120"/>
    <col min="4353" max="4353" width="25.6640625" style="120" customWidth="1"/>
    <col min="4354" max="4355" width="24.109375" style="120" customWidth="1"/>
    <col min="4356" max="4356" width="13.88671875" style="120" customWidth="1"/>
    <col min="4357" max="4357" width="12.5546875" style="120" customWidth="1"/>
    <col min="4358" max="4358" width="12.109375" style="120" customWidth="1"/>
    <col min="4359" max="4359" width="13.109375" style="120" customWidth="1"/>
    <col min="4360" max="4360" width="14.5546875" style="120" customWidth="1"/>
    <col min="4361" max="4608" width="11.44140625" style="120"/>
    <col min="4609" max="4609" width="25.6640625" style="120" customWidth="1"/>
    <col min="4610" max="4611" width="24.109375" style="120" customWidth="1"/>
    <col min="4612" max="4612" width="13.88671875" style="120" customWidth="1"/>
    <col min="4613" max="4613" width="12.5546875" style="120" customWidth="1"/>
    <col min="4614" max="4614" width="12.109375" style="120" customWidth="1"/>
    <col min="4615" max="4615" width="13.109375" style="120" customWidth="1"/>
    <col min="4616" max="4616" width="14.5546875" style="120" customWidth="1"/>
    <col min="4617" max="4864" width="11.44140625" style="120"/>
    <col min="4865" max="4865" width="25.6640625" style="120" customWidth="1"/>
    <col min="4866" max="4867" width="24.109375" style="120" customWidth="1"/>
    <col min="4868" max="4868" width="13.88671875" style="120" customWidth="1"/>
    <col min="4869" max="4869" width="12.5546875" style="120" customWidth="1"/>
    <col min="4870" max="4870" width="12.109375" style="120" customWidth="1"/>
    <col min="4871" max="4871" width="13.109375" style="120" customWidth="1"/>
    <col min="4872" max="4872" width="14.5546875" style="120" customWidth="1"/>
    <col min="4873" max="5120" width="11.44140625" style="120"/>
    <col min="5121" max="5121" width="25.6640625" style="120" customWidth="1"/>
    <col min="5122" max="5123" width="24.109375" style="120" customWidth="1"/>
    <col min="5124" max="5124" width="13.88671875" style="120" customWidth="1"/>
    <col min="5125" max="5125" width="12.5546875" style="120" customWidth="1"/>
    <col min="5126" max="5126" width="12.109375" style="120" customWidth="1"/>
    <col min="5127" max="5127" width="13.109375" style="120" customWidth="1"/>
    <col min="5128" max="5128" width="14.5546875" style="120" customWidth="1"/>
    <col min="5129" max="5376" width="11.44140625" style="120"/>
    <col min="5377" max="5377" width="25.6640625" style="120" customWidth="1"/>
    <col min="5378" max="5379" width="24.109375" style="120" customWidth="1"/>
    <col min="5380" max="5380" width="13.88671875" style="120" customWidth="1"/>
    <col min="5381" max="5381" width="12.5546875" style="120" customWidth="1"/>
    <col min="5382" max="5382" width="12.109375" style="120" customWidth="1"/>
    <col min="5383" max="5383" width="13.109375" style="120" customWidth="1"/>
    <col min="5384" max="5384" width="14.5546875" style="120" customWidth="1"/>
    <col min="5385" max="5632" width="11.44140625" style="120"/>
    <col min="5633" max="5633" width="25.6640625" style="120" customWidth="1"/>
    <col min="5634" max="5635" width="24.109375" style="120" customWidth="1"/>
    <col min="5636" max="5636" width="13.88671875" style="120" customWidth="1"/>
    <col min="5637" max="5637" width="12.5546875" style="120" customWidth="1"/>
    <col min="5638" max="5638" width="12.109375" style="120" customWidth="1"/>
    <col min="5639" max="5639" width="13.109375" style="120" customWidth="1"/>
    <col min="5640" max="5640" width="14.5546875" style="120" customWidth="1"/>
    <col min="5641" max="5888" width="11.44140625" style="120"/>
    <col min="5889" max="5889" width="25.6640625" style="120" customWidth="1"/>
    <col min="5890" max="5891" width="24.109375" style="120" customWidth="1"/>
    <col min="5892" max="5892" width="13.88671875" style="120" customWidth="1"/>
    <col min="5893" max="5893" width="12.5546875" style="120" customWidth="1"/>
    <col min="5894" max="5894" width="12.109375" style="120" customWidth="1"/>
    <col min="5895" max="5895" width="13.109375" style="120" customWidth="1"/>
    <col min="5896" max="5896" width="14.5546875" style="120" customWidth="1"/>
    <col min="5897" max="6144" width="11.44140625" style="120"/>
    <col min="6145" max="6145" width="25.6640625" style="120" customWidth="1"/>
    <col min="6146" max="6147" width="24.109375" style="120" customWidth="1"/>
    <col min="6148" max="6148" width="13.88671875" style="120" customWidth="1"/>
    <col min="6149" max="6149" width="12.5546875" style="120" customWidth="1"/>
    <col min="6150" max="6150" width="12.109375" style="120" customWidth="1"/>
    <col min="6151" max="6151" width="13.109375" style="120" customWidth="1"/>
    <col min="6152" max="6152" width="14.5546875" style="120" customWidth="1"/>
    <col min="6153" max="6400" width="11.44140625" style="120"/>
    <col min="6401" max="6401" width="25.6640625" style="120" customWidth="1"/>
    <col min="6402" max="6403" width="24.109375" style="120" customWidth="1"/>
    <col min="6404" max="6404" width="13.88671875" style="120" customWidth="1"/>
    <col min="6405" max="6405" width="12.5546875" style="120" customWidth="1"/>
    <col min="6406" max="6406" width="12.109375" style="120" customWidth="1"/>
    <col min="6407" max="6407" width="13.109375" style="120" customWidth="1"/>
    <col min="6408" max="6408" width="14.5546875" style="120" customWidth="1"/>
    <col min="6409" max="6656" width="11.44140625" style="120"/>
    <col min="6657" max="6657" width="25.6640625" style="120" customWidth="1"/>
    <col min="6658" max="6659" width="24.109375" style="120" customWidth="1"/>
    <col min="6660" max="6660" width="13.88671875" style="120" customWidth="1"/>
    <col min="6661" max="6661" width="12.5546875" style="120" customWidth="1"/>
    <col min="6662" max="6662" width="12.109375" style="120" customWidth="1"/>
    <col min="6663" max="6663" width="13.109375" style="120" customWidth="1"/>
    <col min="6664" max="6664" width="14.5546875" style="120" customWidth="1"/>
    <col min="6665" max="6912" width="11.44140625" style="120"/>
    <col min="6913" max="6913" width="25.6640625" style="120" customWidth="1"/>
    <col min="6914" max="6915" width="24.109375" style="120" customWidth="1"/>
    <col min="6916" max="6916" width="13.88671875" style="120" customWidth="1"/>
    <col min="6917" max="6917" width="12.5546875" style="120" customWidth="1"/>
    <col min="6918" max="6918" width="12.109375" style="120" customWidth="1"/>
    <col min="6919" max="6919" width="13.109375" style="120" customWidth="1"/>
    <col min="6920" max="6920" width="14.5546875" style="120" customWidth="1"/>
    <col min="6921" max="7168" width="11.44140625" style="120"/>
    <col min="7169" max="7169" width="25.6640625" style="120" customWidth="1"/>
    <col min="7170" max="7171" width="24.109375" style="120" customWidth="1"/>
    <col min="7172" max="7172" width="13.88671875" style="120" customWidth="1"/>
    <col min="7173" max="7173" width="12.5546875" style="120" customWidth="1"/>
    <col min="7174" max="7174" width="12.109375" style="120" customWidth="1"/>
    <col min="7175" max="7175" width="13.109375" style="120" customWidth="1"/>
    <col min="7176" max="7176" width="14.5546875" style="120" customWidth="1"/>
    <col min="7177" max="7424" width="11.44140625" style="120"/>
    <col min="7425" max="7425" width="25.6640625" style="120" customWidth="1"/>
    <col min="7426" max="7427" width="24.109375" style="120" customWidth="1"/>
    <col min="7428" max="7428" width="13.88671875" style="120" customWidth="1"/>
    <col min="7429" max="7429" width="12.5546875" style="120" customWidth="1"/>
    <col min="7430" max="7430" width="12.109375" style="120" customWidth="1"/>
    <col min="7431" max="7431" width="13.109375" style="120" customWidth="1"/>
    <col min="7432" max="7432" width="14.5546875" style="120" customWidth="1"/>
    <col min="7433" max="7680" width="11.44140625" style="120"/>
    <col min="7681" max="7681" width="25.6640625" style="120" customWidth="1"/>
    <col min="7682" max="7683" width="24.109375" style="120" customWidth="1"/>
    <col min="7684" max="7684" width="13.88671875" style="120" customWidth="1"/>
    <col min="7685" max="7685" width="12.5546875" style="120" customWidth="1"/>
    <col min="7686" max="7686" width="12.109375" style="120" customWidth="1"/>
    <col min="7687" max="7687" width="13.109375" style="120" customWidth="1"/>
    <col min="7688" max="7688" width="14.5546875" style="120" customWidth="1"/>
    <col min="7689" max="7936" width="11.44140625" style="120"/>
    <col min="7937" max="7937" width="25.6640625" style="120" customWidth="1"/>
    <col min="7938" max="7939" width="24.109375" style="120" customWidth="1"/>
    <col min="7940" max="7940" width="13.88671875" style="120" customWidth="1"/>
    <col min="7941" max="7941" width="12.5546875" style="120" customWidth="1"/>
    <col min="7942" max="7942" width="12.109375" style="120" customWidth="1"/>
    <col min="7943" max="7943" width="13.109375" style="120" customWidth="1"/>
    <col min="7944" max="7944" width="14.5546875" style="120" customWidth="1"/>
    <col min="7945" max="8192" width="11.44140625" style="120"/>
    <col min="8193" max="8193" width="25.6640625" style="120" customWidth="1"/>
    <col min="8194" max="8195" width="24.109375" style="120" customWidth="1"/>
    <col min="8196" max="8196" width="13.88671875" style="120" customWidth="1"/>
    <col min="8197" max="8197" width="12.5546875" style="120" customWidth="1"/>
    <col min="8198" max="8198" width="12.109375" style="120" customWidth="1"/>
    <col min="8199" max="8199" width="13.109375" style="120" customWidth="1"/>
    <col min="8200" max="8200" width="14.5546875" style="120" customWidth="1"/>
    <col min="8201" max="8448" width="11.44140625" style="120"/>
    <col min="8449" max="8449" width="25.6640625" style="120" customWidth="1"/>
    <col min="8450" max="8451" width="24.109375" style="120" customWidth="1"/>
    <col min="8452" max="8452" width="13.88671875" style="120" customWidth="1"/>
    <col min="8453" max="8453" width="12.5546875" style="120" customWidth="1"/>
    <col min="8454" max="8454" width="12.109375" style="120" customWidth="1"/>
    <col min="8455" max="8455" width="13.109375" style="120" customWidth="1"/>
    <col min="8456" max="8456" width="14.5546875" style="120" customWidth="1"/>
    <col min="8457" max="8704" width="11.44140625" style="120"/>
    <col min="8705" max="8705" width="25.6640625" style="120" customWidth="1"/>
    <col min="8706" max="8707" width="24.109375" style="120" customWidth="1"/>
    <col min="8708" max="8708" width="13.88671875" style="120" customWidth="1"/>
    <col min="8709" max="8709" width="12.5546875" style="120" customWidth="1"/>
    <col min="8710" max="8710" width="12.109375" style="120" customWidth="1"/>
    <col min="8711" max="8711" width="13.109375" style="120" customWidth="1"/>
    <col min="8712" max="8712" width="14.5546875" style="120" customWidth="1"/>
    <col min="8713" max="8960" width="11.44140625" style="120"/>
    <col min="8961" max="8961" width="25.6640625" style="120" customWidth="1"/>
    <col min="8962" max="8963" width="24.109375" style="120" customWidth="1"/>
    <col min="8964" max="8964" width="13.88671875" style="120" customWidth="1"/>
    <col min="8965" max="8965" width="12.5546875" style="120" customWidth="1"/>
    <col min="8966" max="8966" width="12.109375" style="120" customWidth="1"/>
    <col min="8967" max="8967" width="13.109375" style="120" customWidth="1"/>
    <col min="8968" max="8968" width="14.5546875" style="120" customWidth="1"/>
    <col min="8969" max="9216" width="11.44140625" style="120"/>
    <col min="9217" max="9217" width="25.6640625" style="120" customWidth="1"/>
    <col min="9218" max="9219" width="24.109375" style="120" customWidth="1"/>
    <col min="9220" max="9220" width="13.88671875" style="120" customWidth="1"/>
    <col min="9221" max="9221" width="12.5546875" style="120" customWidth="1"/>
    <col min="9222" max="9222" width="12.109375" style="120" customWidth="1"/>
    <col min="9223" max="9223" width="13.109375" style="120" customWidth="1"/>
    <col min="9224" max="9224" width="14.5546875" style="120" customWidth="1"/>
    <col min="9225" max="9472" width="11.44140625" style="120"/>
    <col min="9473" max="9473" width="25.6640625" style="120" customWidth="1"/>
    <col min="9474" max="9475" width="24.109375" style="120" customWidth="1"/>
    <col min="9476" max="9476" width="13.88671875" style="120" customWidth="1"/>
    <col min="9477" max="9477" width="12.5546875" style="120" customWidth="1"/>
    <col min="9478" max="9478" width="12.109375" style="120" customWidth="1"/>
    <col min="9479" max="9479" width="13.109375" style="120" customWidth="1"/>
    <col min="9480" max="9480" width="14.5546875" style="120" customWidth="1"/>
    <col min="9481" max="9728" width="11.44140625" style="120"/>
    <col min="9729" max="9729" width="25.6640625" style="120" customWidth="1"/>
    <col min="9730" max="9731" width="24.109375" style="120" customWidth="1"/>
    <col min="9732" max="9732" width="13.88671875" style="120" customWidth="1"/>
    <col min="9733" max="9733" width="12.5546875" style="120" customWidth="1"/>
    <col min="9734" max="9734" width="12.109375" style="120" customWidth="1"/>
    <col min="9735" max="9735" width="13.109375" style="120" customWidth="1"/>
    <col min="9736" max="9736" width="14.5546875" style="120" customWidth="1"/>
    <col min="9737" max="9984" width="11.44140625" style="120"/>
    <col min="9985" max="9985" width="25.6640625" style="120" customWidth="1"/>
    <col min="9986" max="9987" width="24.109375" style="120" customWidth="1"/>
    <col min="9988" max="9988" width="13.88671875" style="120" customWidth="1"/>
    <col min="9989" max="9989" width="12.5546875" style="120" customWidth="1"/>
    <col min="9990" max="9990" width="12.109375" style="120" customWidth="1"/>
    <col min="9991" max="9991" width="13.109375" style="120" customWidth="1"/>
    <col min="9992" max="9992" width="14.5546875" style="120" customWidth="1"/>
    <col min="9993" max="10240" width="11.44140625" style="120"/>
    <col min="10241" max="10241" width="25.6640625" style="120" customWidth="1"/>
    <col min="10242" max="10243" width="24.109375" style="120" customWidth="1"/>
    <col min="10244" max="10244" width="13.88671875" style="120" customWidth="1"/>
    <col min="10245" max="10245" width="12.5546875" style="120" customWidth="1"/>
    <col min="10246" max="10246" width="12.109375" style="120" customWidth="1"/>
    <col min="10247" max="10247" width="13.109375" style="120" customWidth="1"/>
    <col min="10248" max="10248" width="14.5546875" style="120" customWidth="1"/>
    <col min="10249" max="10496" width="11.44140625" style="120"/>
    <col min="10497" max="10497" width="25.6640625" style="120" customWidth="1"/>
    <col min="10498" max="10499" width="24.109375" style="120" customWidth="1"/>
    <col min="10500" max="10500" width="13.88671875" style="120" customWidth="1"/>
    <col min="10501" max="10501" width="12.5546875" style="120" customWidth="1"/>
    <col min="10502" max="10502" width="12.109375" style="120" customWidth="1"/>
    <col min="10503" max="10503" width="13.109375" style="120" customWidth="1"/>
    <col min="10504" max="10504" width="14.5546875" style="120" customWidth="1"/>
    <col min="10505" max="10752" width="11.44140625" style="120"/>
    <col min="10753" max="10753" width="25.6640625" style="120" customWidth="1"/>
    <col min="10754" max="10755" width="24.109375" style="120" customWidth="1"/>
    <col min="10756" max="10756" width="13.88671875" style="120" customWidth="1"/>
    <col min="10757" max="10757" width="12.5546875" style="120" customWidth="1"/>
    <col min="10758" max="10758" width="12.109375" style="120" customWidth="1"/>
    <col min="10759" max="10759" width="13.109375" style="120" customWidth="1"/>
    <col min="10760" max="10760" width="14.5546875" style="120" customWidth="1"/>
    <col min="10761" max="11008" width="11.44140625" style="120"/>
    <col min="11009" max="11009" width="25.6640625" style="120" customWidth="1"/>
    <col min="11010" max="11011" width="24.109375" style="120" customWidth="1"/>
    <col min="11012" max="11012" width="13.88671875" style="120" customWidth="1"/>
    <col min="11013" max="11013" width="12.5546875" style="120" customWidth="1"/>
    <col min="11014" max="11014" width="12.109375" style="120" customWidth="1"/>
    <col min="11015" max="11015" width="13.109375" style="120" customWidth="1"/>
    <col min="11016" max="11016" width="14.5546875" style="120" customWidth="1"/>
    <col min="11017" max="11264" width="11.44140625" style="120"/>
    <col min="11265" max="11265" width="25.6640625" style="120" customWidth="1"/>
    <col min="11266" max="11267" width="24.109375" style="120" customWidth="1"/>
    <col min="11268" max="11268" width="13.88671875" style="120" customWidth="1"/>
    <col min="11269" max="11269" width="12.5546875" style="120" customWidth="1"/>
    <col min="11270" max="11270" width="12.109375" style="120" customWidth="1"/>
    <col min="11271" max="11271" width="13.109375" style="120" customWidth="1"/>
    <col min="11272" max="11272" width="14.5546875" style="120" customWidth="1"/>
    <col min="11273" max="11520" width="11.44140625" style="120"/>
    <col min="11521" max="11521" width="25.6640625" style="120" customWidth="1"/>
    <col min="11522" max="11523" width="24.109375" style="120" customWidth="1"/>
    <col min="11524" max="11524" width="13.88671875" style="120" customWidth="1"/>
    <col min="11525" max="11525" width="12.5546875" style="120" customWidth="1"/>
    <col min="11526" max="11526" width="12.109375" style="120" customWidth="1"/>
    <col min="11527" max="11527" width="13.109375" style="120" customWidth="1"/>
    <col min="11528" max="11528" width="14.5546875" style="120" customWidth="1"/>
    <col min="11529" max="11776" width="11.44140625" style="120"/>
    <col min="11777" max="11777" width="25.6640625" style="120" customWidth="1"/>
    <col min="11778" max="11779" width="24.109375" style="120" customWidth="1"/>
    <col min="11780" max="11780" width="13.88671875" style="120" customWidth="1"/>
    <col min="11781" max="11781" width="12.5546875" style="120" customWidth="1"/>
    <col min="11782" max="11782" width="12.109375" style="120" customWidth="1"/>
    <col min="11783" max="11783" width="13.109375" style="120" customWidth="1"/>
    <col min="11784" max="11784" width="14.5546875" style="120" customWidth="1"/>
    <col min="11785" max="12032" width="11.44140625" style="120"/>
    <col min="12033" max="12033" width="25.6640625" style="120" customWidth="1"/>
    <col min="12034" max="12035" width="24.109375" style="120" customWidth="1"/>
    <col min="12036" max="12036" width="13.88671875" style="120" customWidth="1"/>
    <col min="12037" max="12037" width="12.5546875" style="120" customWidth="1"/>
    <col min="12038" max="12038" width="12.109375" style="120" customWidth="1"/>
    <col min="12039" max="12039" width="13.109375" style="120" customWidth="1"/>
    <col min="12040" max="12040" width="14.5546875" style="120" customWidth="1"/>
    <col min="12041" max="12288" width="11.44140625" style="120"/>
    <col min="12289" max="12289" width="25.6640625" style="120" customWidth="1"/>
    <col min="12290" max="12291" width="24.109375" style="120" customWidth="1"/>
    <col min="12292" max="12292" width="13.88671875" style="120" customWidth="1"/>
    <col min="12293" max="12293" width="12.5546875" style="120" customWidth="1"/>
    <col min="12294" max="12294" width="12.109375" style="120" customWidth="1"/>
    <col min="12295" max="12295" width="13.109375" style="120" customWidth="1"/>
    <col min="12296" max="12296" width="14.5546875" style="120" customWidth="1"/>
    <col min="12297" max="12544" width="11.44140625" style="120"/>
    <col min="12545" max="12545" width="25.6640625" style="120" customWidth="1"/>
    <col min="12546" max="12547" width="24.109375" style="120" customWidth="1"/>
    <col min="12548" max="12548" width="13.88671875" style="120" customWidth="1"/>
    <col min="12549" max="12549" width="12.5546875" style="120" customWidth="1"/>
    <col min="12550" max="12550" width="12.109375" style="120" customWidth="1"/>
    <col min="12551" max="12551" width="13.109375" style="120" customWidth="1"/>
    <col min="12552" max="12552" width="14.5546875" style="120" customWidth="1"/>
    <col min="12553" max="12800" width="11.44140625" style="120"/>
    <col min="12801" max="12801" width="25.6640625" style="120" customWidth="1"/>
    <col min="12802" max="12803" width="24.109375" style="120" customWidth="1"/>
    <col min="12804" max="12804" width="13.88671875" style="120" customWidth="1"/>
    <col min="12805" max="12805" width="12.5546875" style="120" customWidth="1"/>
    <col min="12806" max="12806" width="12.109375" style="120" customWidth="1"/>
    <col min="12807" max="12807" width="13.109375" style="120" customWidth="1"/>
    <col min="12808" max="12808" width="14.5546875" style="120" customWidth="1"/>
    <col min="12809" max="13056" width="11.44140625" style="120"/>
    <col min="13057" max="13057" width="25.6640625" style="120" customWidth="1"/>
    <col min="13058" max="13059" width="24.109375" style="120" customWidth="1"/>
    <col min="13060" max="13060" width="13.88671875" style="120" customWidth="1"/>
    <col min="13061" max="13061" width="12.5546875" style="120" customWidth="1"/>
    <col min="13062" max="13062" width="12.109375" style="120" customWidth="1"/>
    <col min="13063" max="13063" width="13.109375" style="120" customWidth="1"/>
    <col min="13064" max="13064" width="14.5546875" style="120" customWidth="1"/>
    <col min="13065" max="13312" width="11.44140625" style="120"/>
    <col min="13313" max="13313" width="25.6640625" style="120" customWidth="1"/>
    <col min="13314" max="13315" width="24.109375" style="120" customWidth="1"/>
    <col min="13316" max="13316" width="13.88671875" style="120" customWidth="1"/>
    <col min="13317" max="13317" width="12.5546875" style="120" customWidth="1"/>
    <col min="13318" max="13318" width="12.109375" style="120" customWidth="1"/>
    <col min="13319" max="13319" width="13.109375" style="120" customWidth="1"/>
    <col min="13320" max="13320" width="14.5546875" style="120" customWidth="1"/>
    <col min="13321" max="13568" width="11.44140625" style="120"/>
    <col min="13569" max="13569" width="25.6640625" style="120" customWidth="1"/>
    <col min="13570" max="13571" width="24.109375" style="120" customWidth="1"/>
    <col min="13572" max="13572" width="13.88671875" style="120" customWidth="1"/>
    <col min="13573" max="13573" width="12.5546875" style="120" customWidth="1"/>
    <col min="13574" max="13574" width="12.109375" style="120" customWidth="1"/>
    <col min="13575" max="13575" width="13.109375" style="120" customWidth="1"/>
    <col min="13576" max="13576" width="14.5546875" style="120" customWidth="1"/>
    <col min="13577" max="13824" width="11.44140625" style="120"/>
    <col min="13825" max="13825" width="25.6640625" style="120" customWidth="1"/>
    <col min="13826" max="13827" width="24.109375" style="120" customWidth="1"/>
    <col min="13828" max="13828" width="13.88671875" style="120" customWidth="1"/>
    <col min="13829" max="13829" width="12.5546875" style="120" customWidth="1"/>
    <col min="13830" max="13830" width="12.109375" style="120" customWidth="1"/>
    <col min="13831" max="13831" width="13.109375" style="120" customWidth="1"/>
    <col min="13832" max="13832" width="14.5546875" style="120" customWidth="1"/>
    <col min="13833" max="14080" width="11.44140625" style="120"/>
    <col min="14081" max="14081" width="25.6640625" style="120" customWidth="1"/>
    <col min="14082" max="14083" width="24.109375" style="120" customWidth="1"/>
    <col min="14084" max="14084" width="13.88671875" style="120" customWidth="1"/>
    <col min="14085" max="14085" width="12.5546875" style="120" customWidth="1"/>
    <col min="14086" max="14086" width="12.109375" style="120" customWidth="1"/>
    <col min="14087" max="14087" width="13.109375" style="120" customWidth="1"/>
    <col min="14088" max="14088" width="14.5546875" style="120" customWidth="1"/>
    <col min="14089" max="14336" width="11.44140625" style="120"/>
    <col min="14337" max="14337" width="25.6640625" style="120" customWidth="1"/>
    <col min="14338" max="14339" width="24.109375" style="120" customWidth="1"/>
    <col min="14340" max="14340" width="13.88671875" style="120" customWidth="1"/>
    <col min="14341" max="14341" width="12.5546875" style="120" customWidth="1"/>
    <col min="14342" max="14342" width="12.109375" style="120" customWidth="1"/>
    <col min="14343" max="14343" width="13.109375" style="120" customWidth="1"/>
    <col min="14344" max="14344" width="14.5546875" style="120" customWidth="1"/>
    <col min="14345" max="14592" width="11.44140625" style="120"/>
    <col min="14593" max="14593" width="25.6640625" style="120" customWidth="1"/>
    <col min="14594" max="14595" width="24.109375" style="120" customWidth="1"/>
    <col min="14596" max="14596" width="13.88671875" style="120" customWidth="1"/>
    <col min="14597" max="14597" width="12.5546875" style="120" customWidth="1"/>
    <col min="14598" max="14598" width="12.109375" style="120" customWidth="1"/>
    <col min="14599" max="14599" width="13.109375" style="120" customWidth="1"/>
    <col min="14600" max="14600" width="14.5546875" style="120" customWidth="1"/>
    <col min="14601" max="14848" width="11.44140625" style="120"/>
    <col min="14849" max="14849" width="25.6640625" style="120" customWidth="1"/>
    <col min="14850" max="14851" width="24.109375" style="120" customWidth="1"/>
    <col min="14852" max="14852" width="13.88671875" style="120" customWidth="1"/>
    <col min="14853" max="14853" width="12.5546875" style="120" customWidth="1"/>
    <col min="14854" max="14854" width="12.109375" style="120" customWidth="1"/>
    <col min="14855" max="14855" width="13.109375" style="120" customWidth="1"/>
    <col min="14856" max="14856" width="14.5546875" style="120" customWidth="1"/>
    <col min="14857" max="15104" width="11.44140625" style="120"/>
    <col min="15105" max="15105" width="25.6640625" style="120" customWidth="1"/>
    <col min="15106" max="15107" width="24.109375" style="120" customWidth="1"/>
    <col min="15108" max="15108" width="13.88671875" style="120" customWidth="1"/>
    <col min="15109" max="15109" width="12.5546875" style="120" customWidth="1"/>
    <col min="15110" max="15110" width="12.109375" style="120" customWidth="1"/>
    <col min="15111" max="15111" width="13.109375" style="120" customWidth="1"/>
    <col min="15112" max="15112" width="14.5546875" style="120" customWidth="1"/>
    <col min="15113" max="15360" width="11.44140625" style="120"/>
    <col min="15361" max="15361" width="25.6640625" style="120" customWidth="1"/>
    <col min="15362" max="15363" width="24.109375" style="120" customWidth="1"/>
    <col min="15364" max="15364" width="13.88671875" style="120" customWidth="1"/>
    <col min="15365" max="15365" width="12.5546875" style="120" customWidth="1"/>
    <col min="15366" max="15366" width="12.109375" style="120" customWidth="1"/>
    <col min="15367" max="15367" width="13.109375" style="120" customWidth="1"/>
    <col min="15368" max="15368" width="14.5546875" style="120" customWidth="1"/>
    <col min="15369" max="15616" width="11.44140625" style="120"/>
    <col min="15617" max="15617" width="25.6640625" style="120" customWidth="1"/>
    <col min="15618" max="15619" width="24.109375" style="120" customWidth="1"/>
    <col min="15620" max="15620" width="13.88671875" style="120" customWidth="1"/>
    <col min="15621" max="15621" width="12.5546875" style="120" customWidth="1"/>
    <col min="15622" max="15622" width="12.109375" style="120" customWidth="1"/>
    <col min="15623" max="15623" width="13.109375" style="120" customWidth="1"/>
    <col min="15624" max="15624" width="14.5546875" style="120" customWidth="1"/>
    <col min="15625" max="15872" width="11.44140625" style="120"/>
    <col min="15873" max="15873" width="25.6640625" style="120" customWidth="1"/>
    <col min="15874" max="15875" width="24.109375" style="120" customWidth="1"/>
    <col min="15876" max="15876" width="13.88671875" style="120" customWidth="1"/>
    <col min="15877" max="15877" width="12.5546875" style="120" customWidth="1"/>
    <col min="15878" max="15878" width="12.109375" style="120" customWidth="1"/>
    <col min="15879" max="15879" width="13.109375" style="120" customWidth="1"/>
    <col min="15880" max="15880" width="14.5546875" style="120" customWidth="1"/>
    <col min="15881" max="16128" width="11.44140625" style="120"/>
    <col min="16129" max="16129" width="25.6640625" style="120" customWidth="1"/>
    <col min="16130" max="16131" width="24.109375" style="120" customWidth="1"/>
    <col min="16132" max="16132" width="13.88671875" style="120" customWidth="1"/>
    <col min="16133" max="16133" width="12.5546875" style="120" customWidth="1"/>
    <col min="16134" max="16134" width="12.109375" style="120" customWidth="1"/>
    <col min="16135" max="16135" width="13.109375" style="120" customWidth="1"/>
    <col min="16136" max="16136" width="14.5546875" style="120" customWidth="1"/>
    <col min="16137" max="16384" width="11.44140625" style="120"/>
  </cols>
  <sheetData>
    <row r="1" spans="1:8" ht="18" customHeight="1" x14ac:dyDescent="0.25">
      <c r="A1" s="308" t="str">
        <f>+Eval_Requisitos!A1</f>
        <v>CONVOCATORIA PÚBLICA No</v>
      </c>
      <c r="B1" s="309"/>
      <c r="C1" s="309"/>
      <c r="D1" s="309"/>
      <c r="E1" s="309"/>
      <c r="F1" s="309"/>
      <c r="G1" s="310"/>
    </row>
    <row r="2" spans="1:8" s="121" customFormat="1" ht="12.75" customHeight="1" x14ac:dyDescent="0.25">
      <c r="A2" s="311" t="s">
        <v>172</v>
      </c>
      <c r="B2" s="312"/>
      <c r="C2" s="312"/>
      <c r="D2" s="312"/>
      <c r="E2" s="312"/>
      <c r="F2" s="312"/>
      <c r="G2" s="313"/>
    </row>
    <row r="3" spans="1:8" s="121" customFormat="1" ht="12.75" customHeight="1" x14ac:dyDescent="0.25">
      <c r="A3" s="314"/>
      <c r="B3" s="315"/>
      <c r="C3" s="315"/>
      <c r="D3" s="315"/>
      <c r="E3" s="315"/>
      <c r="F3" s="315"/>
      <c r="G3" s="316"/>
    </row>
    <row r="4" spans="1:8" s="121" customFormat="1" ht="12.75" customHeight="1" x14ac:dyDescent="0.25">
      <c r="A4" s="317"/>
      <c r="B4" s="318"/>
      <c r="C4" s="318"/>
      <c r="D4" s="318"/>
      <c r="E4" s="318"/>
      <c r="F4" s="318"/>
      <c r="G4" s="319"/>
    </row>
    <row r="5" spans="1:8" s="121" customFormat="1" ht="26.4" x14ac:dyDescent="0.25">
      <c r="A5" s="124" t="s">
        <v>174</v>
      </c>
      <c r="B5" s="125" t="s">
        <v>175</v>
      </c>
      <c r="C5" s="126" t="s">
        <v>65</v>
      </c>
      <c r="D5" s="127" t="s">
        <v>10</v>
      </c>
      <c r="E5" s="128" t="s">
        <v>169</v>
      </c>
      <c r="F5" s="127" t="s">
        <v>170</v>
      </c>
      <c r="G5" s="187" t="s">
        <v>171</v>
      </c>
      <c r="H5" s="186"/>
    </row>
    <row r="6" spans="1:8" s="121" customFormat="1" ht="44.25" customHeight="1" x14ac:dyDescent="0.25">
      <c r="A6" s="188" t="s">
        <v>225</v>
      </c>
      <c r="B6" s="147"/>
      <c r="C6" s="137">
        <v>1</v>
      </c>
      <c r="D6" s="148"/>
      <c r="E6" s="149"/>
      <c r="F6" s="138">
        <f>(D6*((100-E6)/100))*0.16</f>
        <v>0</v>
      </c>
      <c r="G6" s="189">
        <f>(D6*(100-E6)/100)+F6</f>
        <v>0</v>
      </c>
      <c r="H6" s="122"/>
    </row>
    <row r="7" spans="1:8" s="121" customFormat="1" ht="44.25" customHeight="1" x14ac:dyDescent="0.25">
      <c r="A7" s="188" t="s">
        <v>226</v>
      </c>
      <c r="B7" s="147"/>
      <c r="C7" s="137">
        <v>1</v>
      </c>
      <c r="D7" s="148"/>
      <c r="E7" s="149"/>
      <c r="F7" s="138">
        <f>(D7*((100-E7)/100))*0.16</f>
        <v>0</v>
      </c>
      <c r="G7" s="189">
        <f>(D7*(100-E7)/100)+F7</f>
        <v>0</v>
      </c>
    </row>
    <row r="8" spans="1:8" s="121" customFormat="1" ht="44.25" customHeight="1" thickBot="1" x14ac:dyDescent="0.3">
      <c r="A8" s="190" t="s">
        <v>173</v>
      </c>
      <c r="B8" s="191"/>
      <c r="C8" s="192">
        <v>1</v>
      </c>
      <c r="D8" s="193"/>
      <c r="E8" s="194"/>
      <c r="F8" s="195">
        <f>(D8*((100-E8)/100))*0.16</f>
        <v>0</v>
      </c>
      <c r="G8" s="196">
        <f>(D8*(100-E8)/100)+F8</f>
        <v>0</v>
      </c>
    </row>
    <row r="9" spans="1:8" s="121" customFormat="1" x14ac:dyDescent="0.25"/>
    <row r="13" spans="1:8" x14ac:dyDescent="0.25">
      <c r="E13" s="123"/>
    </row>
  </sheetData>
  <sheetProtection password="DE17" sheet="1" objects="1" scenarios="1"/>
  <protectedRanges>
    <protectedRange sqref="D6:F8" name="Rango1"/>
  </protectedRanges>
  <mergeCells count="2">
    <mergeCell ref="A1:G1"/>
    <mergeCell ref="A2:G4"/>
  </mergeCells>
  <printOptions horizontalCentered="1"/>
  <pageMargins left="0.70866141732283472" right="0.70866141732283472" top="1.3779527559055118" bottom="0.74803149606299213" header="0.31496062992125984" footer="0.31496062992125984"/>
  <pageSetup orientation="landscape" r:id="rId1"/>
  <headerFooter>
    <oddHeader>&amp;CINSTITUTO NACIONAL DE CANCEROLOGÍA
Empresa Social del Estado
UPGRADE TÉCNICO Y FUNCIONAL 
SAP R/3 ECC 6.0 A ECC 6.17</oddHeader>
    <oddFooter>&amp;LConvPúb_UpgradeSAP2014_V4.0&amp;C&amp;D - &amp;T&amp;RHoja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29"/>
  <sheetViews>
    <sheetView workbookViewId="0">
      <pane ySplit="4" topLeftCell="A10" activePane="bottomLeft" state="frozen"/>
      <selection pane="bottomLeft" activeCell="B10" sqref="B10"/>
    </sheetView>
  </sheetViews>
  <sheetFormatPr baseColWidth="10" defaultColWidth="11.44140625" defaultRowHeight="12.6" x14ac:dyDescent="0.2"/>
  <cols>
    <col min="1" max="1" width="5.6640625" style="1" bestFit="1" customWidth="1"/>
    <col min="2" max="2" width="17.88671875" style="1" customWidth="1"/>
    <col min="3" max="3" width="67.33203125" style="1" customWidth="1"/>
    <col min="4" max="4" width="10.33203125" style="1" customWidth="1"/>
    <col min="5" max="5" width="15.33203125" style="3" customWidth="1"/>
    <col min="6" max="6" width="14.44140625" style="3" customWidth="1"/>
    <col min="7" max="16384" width="11.44140625" style="1"/>
  </cols>
  <sheetData>
    <row r="1" spans="1:6" ht="24" customHeight="1" x14ac:dyDescent="0.2">
      <c r="A1" s="320" t="str">
        <f>+Eval_Requisitos!A1</f>
        <v>CONVOCATORIA PÚBLICA No</v>
      </c>
      <c r="B1" s="321"/>
      <c r="C1" s="322"/>
      <c r="D1" s="330" t="str">
        <f>+ProducServic!E1</f>
        <v>OFERENTE</v>
      </c>
      <c r="E1" s="331"/>
      <c r="F1" s="332"/>
    </row>
    <row r="2" spans="1:6" ht="16.2" x14ac:dyDescent="0.2">
      <c r="A2" s="323" t="s">
        <v>13</v>
      </c>
      <c r="B2" s="324"/>
      <c r="C2" s="325"/>
      <c r="D2" s="328" t="s">
        <v>7</v>
      </c>
      <c r="E2" s="326" t="s">
        <v>12</v>
      </c>
      <c r="F2" s="327"/>
    </row>
    <row r="3" spans="1:6" ht="12.75" customHeight="1" x14ac:dyDescent="0.2">
      <c r="A3" s="339" t="s">
        <v>5</v>
      </c>
      <c r="B3" s="333" t="s">
        <v>52</v>
      </c>
      <c r="C3" s="333" t="s">
        <v>6</v>
      </c>
      <c r="D3" s="328"/>
      <c r="E3" s="335" t="s">
        <v>10</v>
      </c>
      <c r="F3" s="337" t="s">
        <v>11</v>
      </c>
    </row>
    <row r="4" spans="1:6" ht="13.2" thickBot="1" x14ac:dyDescent="0.25">
      <c r="A4" s="340"/>
      <c r="B4" s="334"/>
      <c r="C4" s="334"/>
      <c r="D4" s="329"/>
      <c r="E4" s="336"/>
      <c r="F4" s="338"/>
    </row>
    <row r="5" spans="1:6" ht="36" customHeight="1" thickTop="1" x14ac:dyDescent="0.2">
      <c r="A5" s="71">
        <v>1</v>
      </c>
      <c r="B5" s="19" t="s">
        <v>8</v>
      </c>
      <c r="C5" s="44" t="s">
        <v>8</v>
      </c>
      <c r="D5" s="67"/>
      <c r="E5" s="57">
        <v>0</v>
      </c>
      <c r="F5" s="58">
        <f t="shared" ref="F5:F8" si="0">+E5*D5</f>
        <v>0</v>
      </c>
    </row>
    <row r="6" spans="1:6" ht="36" customHeight="1" x14ac:dyDescent="0.2">
      <c r="A6" s="72">
        <v>2</v>
      </c>
      <c r="B6" s="19"/>
      <c r="C6" s="44" t="s">
        <v>8</v>
      </c>
      <c r="D6" s="67"/>
      <c r="E6" s="57">
        <v>0</v>
      </c>
      <c r="F6" s="58">
        <f t="shared" si="0"/>
        <v>0</v>
      </c>
    </row>
    <row r="7" spans="1:6" ht="36" customHeight="1" x14ac:dyDescent="0.2">
      <c r="A7" s="72">
        <v>3</v>
      </c>
      <c r="B7" s="19"/>
      <c r="C7" s="44" t="s">
        <v>8</v>
      </c>
      <c r="D7" s="67"/>
      <c r="E7" s="57">
        <v>0</v>
      </c>
      <c r="F7" s="58">
        <f t="shared" si="0"/>
        <v>0</v>
      </c>
    </row>
    <row r="8" spans="1:6" ht="36" customHeight="1" x14ac:dyDescent="0.2">
      <c r="A8" s="72">
        <v>4</v>
      </c>
      <c r="B8" s="19"/>
      <c r="C8" s="44" t="s">
        <v>8</v>
      </c>
      <c r="D8" s="67"/>
      <c r="E8" s="57">
        <v>0</v>
      </c>
      <c r="F8" s="58">
        <f t="shared" si="0"/>
        <v>0</v>
      </c>
    </row>
    <row r="9" spans="1:6" ht="28.5" customHeight="1" x14ac:dyDescent="0.2">
      <c r="A9" s="2">
        <v>5</v>
      </c>
      <c r="B9" s="19"/>
      <c r="C9" s="44" t="s">
        <v>8</v>
      </c>
      <c r="D9" s="67"/>
      <c r="E9" s="57">
        <v>0</v>
      </c>
      <c r="F9" s="58">
        <f>+E9*D9</f>
        <v>0</v>
      </c>
    </row>
    <row r="10" spans="1:6" ht="28.5" customHeight="1" x14ac:dyDescent="0.2">
      <c r="A10" s="2">
        <v>6</v>
      </c>
      <c r="B10" s="19"/>
      <c r="C10" s="44"/>
      <c r="D10" s="67"/>
      <c r="E10" s="57">
        <v>0</v>
      </c>
      <c r="F10" s="58">
        <f t="shared" ref="F10:F24" si="1">+E10*D10</f>
        <v>0</v>
      </c>
    </row>
    <row r="11" spans="1:6" ht="28.5" customHeight="1" x14ac:dyDescent="0.2">
      <c r="A11" s="2">
        <v>7</v>
      </c>
      <c r="B11" s="19"/>
      <c r="C11" s="44"/>
      <c r="D11" s="67"/>
      <c r="E11" s="57">
        <v>0</v>
      </c>
      <c r="F11" s="58">
        <f t="shared" si="1"/>
        <v>0</v>
      </c>
    </row>
    <row r="12" spans="1:6" ht="28.5" customHeight="1" x14ac:dyDescent="0.2">
      <c r="A12" s="2">
        <v>8</v>
      </c>
      <c r="B12" s="19"/>
      <c r="C12" s="44"/>
      <c r="D12" s="67"/>
      <c r="E12" s="57">
        <v>0</v>
      </c>
      <c r="F12" s="58">
        <f t="shared" si="1"/>
        <v>0</v>
      </c>
    </row>
    <row r="13" spans="1:6" ht="28.5" customHeight="1" x14ac:dyDescent="0.2">
      <c r="A13" s="2">
        <v>9</v>
      </c>
      <c r="B13" s="19"/>
      <c r="C13" s="44"/>
      <c r="D13" s="67"/>
      <c r="E13" s="57">
        <v>0</v>
      </c>
      <c r="F13" s="58">
        <f t="shared" si="1"/>
        <v>0</v>
      </c>
    </row>
    <row r="14" spans="1:6" ht="28.5" customHeight="1" x14ac:dyDescent="0.2">
      <c r="A14" s="2">
        <v>10</v>
      </c>
      <c r="B14" s="19"/>
      <c r="C14" s="44"/>
      <c r="D14" s="67"/>
      <c r="E14" s="57">
        <v>0</v>
      </c>
      <c r="F14" s="58">
        <f t="shared" si="1"/>
        <v>0</v>
      </c>
    </row>
    <row r="15" spans="1:6" ht="28.5" customHeight="1" x14ac:dyDescent="0.2">
      <c r="A15" s="2">
        <v>11</v>
      </c>
      <c r="B15" s="19"/>
      <c r="C15" s="44"/>
      <c r="D15" s="67"/>
      <c r="E15" s="57">
        <v>0</v>
      </c>
      <c r="F15" s="58">
        <f t="shared" si="1"/>
        <v>0</v>
      </c>
    </row>
    <row r="16" spans="1:6" ht="28.5" customHeight="1" x14ac:dyDescent="0.2">
      <c r="A16" s="2">
        <v>12</v>
      </c>
      <c r="B16" s="19"/>
      <c r="C16" s="44"/>
      <c r="D16" s="67"/>
      <c r="E16" s="57">
        <v>0</v>
      </c>
      <c r="F16" s="58">
        <f t="shared" si="1"/>
        <v>0</v>
      </c>
    </row>
    <row r="17" spans="1:6" ht="28.5" customHeight="1" x14ac:dyDescent="0.2">
      <c r="A17" s="2">
        <v>13</v>
      </c>
      <c r="B17" s="19"/>
      <c r="C17" s="44"/>
      <c r="D17" s="67"/>
      <c r="E17" s="57">
        <v>0</v>
      </c>
      <c r="F17" s="58">
        <f t="shared" si="1"/>
        <v>0</v>
      </c>
    </row>
    <row r="18" spans="1:6" ht="28.5" customHeight="1" x14ac:dyDescent="0.2">
      <c r="A18" s="2">
        <v>14</v>
      </c>
      <c r="B18" s="19"/>
      <c r="C18" s="44"/>
      <c r="D18" s="67"/>
      <c r="E18" s="57">
        <v>0</v>
      </c>
      <c r="F18" s="58">
        <f t="shared" si="1"/>
        <v>0</v>
      </c>
    </row>
    <row r="19" spans="1:6" ht="28.5" customHeight="1" x14ac:dyDescent="0.2">
      <c r="A19" s="2">
        <v>15</v>
      </c>
      <c r="B19" s="19"/>
      <c r="C19" s="44"/>
      <c r="D19" s="67"/>
      <c r="E19" s="57">
        <v>0</v>
      </c>
      <c r="F19" s="58">
        <f t="shared" si="1"/>
        <v>0</v>
      </c>
    </row>
    <row r="20" spans="1:6" ht="28.5" customHeight="1" x14ac:dyDescent="0.2">
      <c r="A20" s="2">
        <v>16</v>
      </c>
      <c r="B20" s="19"/>
      <c r="C20" s="44"/>
      <c r="D20" s="67"/>
      <c r="E20" s="57">
        <v>0</v>
      </c>
      <c r="F20" s="58">
        <f t="shared" si="1"/>
        <v>0</v>
      </c>
    </row>
    <row r="21" spans="1:6" ht="28.5" customHeight="1" x14ac:dyDescent="0.2">
      <c r="A21" s="2">
        <v>17</v>
      </c>
      <c r="B21" s="19"/>
      <c r="C21" s="44"/>
      <c r="D21" s="67"/>
      <c r="E21" s="57">
        <v>0</v>
      </c>
      <c r="F21" s="58">
        <f t="shared" si="1"/>
        <v>0</v>
      </c>
    </row>
    <row r="22" spans="1:6" ht="28.5" customHeight="1" x14ac:dyDescent="0.2">
      <c r="A22" s="2">
        <v>18</v>
      </c>
      <c r="B22" s="19"/>
      <c r="C22" s="44"/>
      <c r="D22" s="67"/>
      <c r="E22" s="57">
        <v>0</v>
      </c>
      <c r="F22" s="58">
        <f t="shared" si="1"/>
        <v>0</v>
      </c>
    </row>
    <row r="23" spans="1:6" ht="28.5" customHeight="1" x14ac:dyDescent="0.2">
      <c r="A23" s="2">
        <v>19</v>
      </c>
      <c r="B23" s="19"/>
      <c r="C23" s="44"/>
      <c r="D23" s="67"/>
      <c r="E23" s="57">
        <v>0</v>
      </c>
      <c r="F23" s="58">
        <f t="shared" si="1"/>
        <v>0</v>
      </c>
    </row>
    <row r="24" spans="1:6" ht="28.5" customHeight="1" thickBot="1" x14ac:dyDescent="0.25">
      <c r="A24" s="37">
        <v>20</v>
      </c>
      <c r="B24" s="23"/>
      <c r="C24" s="45"/>
      <c r="D24" s="68"/>
      <c r="E24" s="59">
        <v>0</v>
      </c>
      <c r="F24" s="60">
        <f t="shared" si="1"/>
        <v>0</v>
      </c>
    </row>
    <row r="25" spans="1:6" ht="13.2" thickTop="1" x14ac:dyDescent="0.2">
      <c r="A25" s="341" t="s">
        <v>33</v>
      </c>
      <c r="B25" s="342"/>
      <c r="C25" s="343"/>
      <c r="D25" s="344">
        <f>SUM(F5:F24)</f>
        <v>0</v>
      </c>
      <c r="E25" s="345"/>
      <c r="F25" s="346"/>
    </row>
    <row r="26" spans="1:6" ht="13.2" x14ac:dyDescent="0.25">
      <c r="A26" s="347" t="s">
        <v>34</v>
      </c>
      <c r="B26" s="348"/>
      <c r="C26" s="349"/>
      <c r="D26" s="150">
        <v>0.16</v>
      </c>
      <c r="E26" s="350">
        <f>+D25*D26</f>
        <v>0</v>
      </c>
      <c r="F26" s="351"/>
    </row>
    <row r="27" spans="1:6" ht="12.75" customHeight="1" x14ac:dyDescent="0.25">
      <c r="A27" s="347" t="s">
        <v>49</v>
      </c>
      <c r="B27" s="348"/>
      <c r="C27" s="349"/>
      <c r="D27" s="61"/>
      <c r="E27" s="357">
        <f>+D25+E26</f>
        <v>0</v>
      </c>
      <c r="F27" s="358"/>
    </row>
    <row r="28" spans="1:6" ht="13.5" customHeight="1" x14ac:dyDescent="0.25">
      <c r="A28" s="347" t="s">
        <v>48</v>
      </c>
      <c r="B28" s="348"/>
      <c r="C28" s="349"/>
      <c r="D28" s="150">
        <v>0</v>
      </c>
      <c r="E28" s="350">
        <f>+D25*D28</f>
        <v>0</v>
      </c>
      <c r="F28" s="351"/>
    </row>
    <row r="29" spans="1:6" ht="12.75" customHeight="1" thickBot="1" x14ac:dyDescent="0.25">
      <c r="A29" s="352" t="s">
        <v>50</v>
      </c>
      <c r="B29" s="353"/>
      <c r="C29" s="354"/>
      <c r="D29" s="62"/>
      <c r="E29" s="355">
        <f>+E27-E28</f>
        <v>0</v>
      </c>
      <c r="F29" s="356"/>
    </row>
  </sheetData>
  <sheetProtection password="DE17" sheet="1" objects="1" scenarios="1"/>
  <mergeCells count="20">
    <mergeCell ref="A25:C25"/>
    <mergeCell ref="D25:F25"/>
    <mergeCell ref="A26:C26"/>
    <mergeCell ref="E26:F26"/>
    <mergeCell ref="A29:C29"/>
    <mergeCell ref="E29:F29"/>
    <mergeCell ref="A27:C27"/>
    <mergeCell ref="E27:F27"/>
    <mergeCell ref="A28:C28"/>
    <mergeCell ref="E28:F28"/>
    <mergeCell ref="A1:C1"/>
    <mergeCell ref="A2:C2"/>
    <mergeCell ref="E2:F2"/>
    <mergeCell ref="D2:D4"/>
    <mergeCell ref="D1:F1"/>
    <mergeCell ref="C3:C4"/>
    <mergeCell ref="E3:E4"/>
    <mergeCell ref="F3:F4"/>
    <mergeCell ref="A3:A4"/>
    <mergeCell ref="B3:B4"/>
  </mergeCells>
  <phoneticPr fontId="0" type="noConversion"/>
  <printOptions horizontalCentered="1"/>
  <pageMargins left="0.78740157480314965" right="0.78740157480314965" top="0.94488188976377963" bottom="0.59055118110236227" header="0" footer="0"/>
  <pageSetup scale="70" orientation="landscape" horizontalDpi="360" verticalDpi="360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2 de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15"/>
  <sheetViews>
    <sheetView workbookViewId="0">
      <selection activeCell="B7" sqref="B7"/>
    </sheetView>
  </sheetViews>
  <sheetFormatPr baseColWidth="10" defaultColWidth="11.44140625" defaultRowHeight="12.6" x14ac:dyDescent="0.2"/>
  <cols>
    <col min="1" max="1" width="39" style="1" customWidth="1"/>
    <col min="2" max="2" width="22.44140625" style="1" customWidth="1"/>
    <col min="3" max="3" width="14.109375" style="1" customWidth="1"/>
    <col min="4" max="16384" width="11.44140625" style="1"/>
  </cols>
  <sheetData>
    <row r="1" spans="1:3" ht="27.75" customHeight="1" thickBot="1" x14ac:dyDescent="0.25">
      <c r="A1" s="264" t="s">
        <v>3</v>
      </c>
      <c r="B1" s="265"/>
      <c r="C1" s="266"/>
    </row>
    <row r="2" spans="1:3" ht="15" customHeight="1" x14ac:dyDescent="0.2">
      <c r="A2" s="366" t="s">
        <v>9</v>
      </c>
      <c r="B2" s="370" t="str">
        <f>+ProducServic!E1</f>
        <v>OFERENTE</v>
      </c>
      <c r="C2" s="371"/>
    </row>
    <row r="3" spans="1:3" x14ac:dyDescent="0.2">
      <c r="A3" s="367"/>
      <c r="B3" s="49" t="s">
        <v>31</v>
      </c>
      <c r="C3" s="50" t="s">
        <v>35</v>
      </c>
    </row>
    <row r="4" spans="1:3" ht="5.25" customHeight="1" x14ac:dyDescent="0.2">
      <c r="A4" s="33"/>
      <c r="B4" s="368"/>
      <c r="C4" s="369"/>
    </row>
    <row r="5" spans="1:3" ht="24.75" customHeight="1" x14ac:dyDescent="0.2">
      <c r="A5" s="34" t="s">
        <v>113</v>
      </c>
      <c r="B5" s="51">
        <f>+ProducServic!E6</f>
        <v>0</v>
      </c>
      <c r="C5" s="151" t="e">
        <f>+B5/$B$15</f>
        <v>#DIV/0!</v>
      </c>
    </row>
    <row r="6" spans="1:3" ht="24.75" customHeight="1" x14ac:dyDescent="0.2">
      <c r="A6" s="34" t="s">
        <v>114</v>
      </c>
      <c r="B6" s="51">
        <f>+ProducServic!E8</f>
        <v>0</v>
      </c>
      <c r="C6" s="151" t="e">
        <f>+B6/$B$15</f>
        <v>#DIV/0!</v>
      </c>
    </row>
    <row r="7" spans="1:3" ht="24.75" customHeight="1" x14ac:dyDescent="0.2">
      <c r="A7" s="34" t="s">
        <v>115</v>
      </c>
      <c r="B7" s="51">
        <f>+ProducServic!E13</f>
        <v>0</v>
      </c>
      <c r="C7" s="151" t="e">
        <f t="shared" ref="C7:C9" si="0">+B7/$B$15</f>
        <v>#DIV/0!</v>
      </c>
    </row>
    <row r="8" spans="1:3" ht="24.75" customHeight="1" x14ac:dyDescent="0.2">
      <c r="A8" s="34" t="s">
        <v>116</v>
      </c>
      <c r="B8" s="51">
        <f>+ProducServic!E16</f>
        <v>0</v>
      </c>
      <c r="C8" s="151" t="e">
        <f t="shared" si="0"/>
        <v>#DIV/0!</v>
      </c>
    </row>
    <row r="9" spans="1:3" ht="24.75" customHeight="1" thickBot="1" x14ac:dyDescent="0.25">
      <c r="A9" s="35" t="s">
        <v>14</v>
      </c>
      <c r="B9" s="52">
        <f>+OtrosCostos!D25</f>
        <v>0</v>
      </c>
      <c r="C9" s="119" t="e">
        <f t="shared" si="0"/>
        <v>#DIV/0!</v>
      </c>
    </row>
    <row r="10" spans="1:3" ht="24.75" customHeight="1" thickTop="1" x14ac:dyDescent="0.2">
      <c r="A10" s="36" t="s">
        <v>15</v>
      </c>
      <c r="B10" s="53">
        <f>SUM(B5:B9)</f>
        <v>0</v>
      </c>
      <c r="C10" s="363" t="e">
        <f>SUM(C5:C9)</f>
        <v>#DIV/0!</v>
      </c>
    </row>
    <row r="11" spans="1:3" ht="24.75" customHeight="1" x14ac:dyDescent="0.2">
      <c r="A11" s="34" t="s">
        <v>51</v>
      </c>
      <c r="B11" s="51">
        <f>+ProducServic!G20+OtrosCostos!E26</f>
        <v>0</v>
      </c>
      <c r="C11" s="364"/>
    </row>
    <row r="12" spans="1:3" ht="24.75" customHeight="1" x14ac:dyDescent="0.2">
      <c r="A12" s="34" t="s">
        <v>49</v>
      </c>
      <c r="B12" s="51">
        <f>+B10+B11</f>
        <v>0</v>
      </c>
      <c r="C12" s="364"/>
    </row>
    <row r="13" spans="1:3" ht="24.75" customHeight="1" x14ac:dyDescent="0.2">
      <c r="A13" s="34" t="s">
        <v>48</v>
      </c>
      <c r="B13" s="51">
        <f>+ProducServic!G22+OtrosCostos!E28</f>
        <v>0</v>
      </c>
      <c r="C13" s="364"/>
    </row>
    <row r="14" spans="1:3" ht="24.75" customHeight="1" thickBot="1" x14ac:dyDescent="0.25">
      <c r="A14" s="361" t="s">
        <v>16</v>
      </c>
      <c r="B14" s="107">
        <f>+B12-B13</f>
        <v>0</v>
      </c>
      <c r="C14" s="365"/>
    </row>
    <row r="15" spans="1:3" ht="24.75" customHeight="1" thickBot="1" x14ac:dyDescent="0.25">
      <c r="A15" s="362"/>
      <c r="B15" s="359">
        <f>+B14</f>
        <v>0</v>
      </c>
      <c r="C15" s="360"/>
    </row>
  </sheetData>
  <sheetProtection password="DE17" sheet="1" objects="1" scenarios="1"/>
  <mergeCells count="7">
    <mergeCell ref="B15:C15"/>
    <mergeCell ref="A14:A15"/>
    <mergeCell ref="C10:C14"/>
    <mergeCell ref="A1:C1"/>
    <mergeCell ref="A2:A3"/>
    <mergeCell ref="B4:C4"/>
    <mergeCell ref="B2:C2"/>
  </mergeCells>
  <phoneticPr fontId="0" type="noConversion"/>
  <printOptions horizontalCentered="1"/>
  <pageMargins left="0.78740157480314965" right="0.78740157480314965" top="1.1811023622047245" bottom="0.98425196850393704" header="0" footer="0"/>
  <pageSetup orientation="landscape" horizontalDpi="360" verticalDpi="360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3 de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J34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baseColWidth="10" defaultColWidth="11.44140625" defaultRowHeight="12.6" x14ac:dyDescent="0.25"/>
  <cols>
    <col min="1" max="1" width="6.44140625" style="4" customWidth="1"/>
    <col min="2" max="2" width="40.6640625" style="16" customWidth="1"/>
    <col min="3" max="3" width="32" style="16" customWidth="1"/>
    <col min="4" max="4" width="21.44140625" style="16" customWidth="1"/>
    <col min="5" max="5" width="14.88671875" style="16" customWidth="1"/>
    <col min="6" max="6" width="16.44140625" style="4" customWidth="1"/>
    <col min="7" max="7" width="16.44140625" style="4" bestFit="1" customWidth="1"/>
    <col min="8" max="8" width="24.6640625" style="17" customWidth="1"/>
    <col min="9" max="9" width="11.88671875" style="17" bestFit="1" customWidth="1"/>
    <col min="10" max="10" width="18.44140625" style="17" customWidth="1"/>
    <col min="11" max="16384" width="11.44140625" style="4"/>
  </cols>
  <sheetData>
    <row r="1" spans="1:10" ht="8.25" customHeight="1" x14ac:dyDescent="0.25">
      <c r="A1" s="377" t="s">
        <v>17</v>
      </c>
      <c r="B1" s="378"/>
      <c r="C1" s="378"/>
      <c r="D1" s="378"/>
      <c r="E1" s="378"/>
      <c r="F1" s="378"/>
      <c r="G1" s="378"/>
      <c r="H1" s="378"/>
      <c r="I1" s="378"/>
      <c r="J1" s="379"/>
    </row>
    <row r="2" spans="1:10" ht="11.25" customHeight="1" x14ac:dyDescent="0.25">
      <c r="A2" s="380"/>
      <c r="B2" s="381"/>
      <c r="C2" s="381"/>
      <c r="D2" s="381"/>
      <c r="E2" s="381"/>
      <c r="F2" s="381"/>
      <c r="G2" s="381"/>
      <c r="H2" s="381"/>
      <c r="I2" s="381"/>
      <c r="J2" s="382"/>
    </row>
    <row r="3" spans="1:10" ht="9" customHeight="1" x14ac:dyDescent="0.25">
      <c r="A3" s="380"/>
      <c r="B3" s="381"/>
      <c r="C3" s="381"/>
      <c r="D3" s="381"/>
      <c r="E3" s="381"/>
      <c r="F3" s="381"/>
      <c r="G3" s="381"/>
      <c r="H3" s="381"/>
      <c r="I3" s="381"/>
      <c r="J3" s="382"/>
    </row>
    <row r="4" spans="1:10" ht="25.2" x14ac:dyDescent="0.25">
      <c r="A4" s="372" t="s">
        <v>5</v>
      </c>
      <c r="B4" s="374" t="s">
        <v>18</v>
      </c>
      <c r="C4" s="374" t="s">
        <v>19</v>
      </c>
      <c r="D4" s="5" t="s">
        <v>58</v>
      </c>
      <c r="E4" s="374" t="s">
        <v>20</v>
      </c>
      <c r="F4" s="5" t="s">
        <v>39</v>
      </c>
      <c r="G4" s="5" t="s">
        <v>38</v>
      </c>
      <c r="H4" s="374" t="s">
        <v>21</v>
      </c>
      <c r="I4" s="5" t="s">
        <v>22</v>
      </c>
      <c r="J4" s="6" t="s">
        <v>36</v>
      </c>
    </row>
    <row r="5" spans="1:10" ht="27" customHeight="1" x14ac:dyDescent="0.25">
      <c r="A5" s="373"/>
      <c r="B5" s="375"/>
      <c r="C5" s="375"/>
      <c r="D5" s="63" t="s">
        <v>57</v>
      </c>
      <c r="E5" s="375"/>
      <c r="F5" s="5" t="s">
        <v>37</v>
      </c>
      <c r="G5" s="5" t="s">
        <v>37</v>
      </c>
      <c r="H5" s="375"/>
      <c r="I5" s="38">
        <v>616000</v>
      </c>
      <c r="J5" s="6" t="s">
        <v>4</v>
      </c>
    </row>
    <row r="6" spans="1:10" ht="5.25" customHeight="1" x14ac:dyDescent="0.25">
      <c r="A6" s="383"/>
      <c r="B6" s="384"/>
      <c r="C6" s="384"/>
      <c r="D6" s="384"/>
      <c r="E6" s="384"/>
      <c r="F6" s="384"/>
      <c r="G6" s="384"/>
      <c r="H6" s="384"/>
      <c r="I6" s="384"/>
      <c r="J6" s="8"/>
    </row>
    <row r="7" spans="1:10" ht="29.25" customHeight="1" x14ac:dyDescent="0.25">
      <c r="A7" s="7">
        <v>1</v>
      </c>
      <c r="B7" s="19" t="s">
        <v>8</v>
      </c>
      <c r="C7" s="20" t="s">
        <v>8</v>
      </c>
      <c r="D7" s="20" t="s">
        <v>8</v>
      </c>
      <c r="E7" s="20" t="s">
        <v>8</v>
      </c>
      <c r="F7" s="21" t="s">
        <v>8</v>
      </c>
      <c r="G7" s="21" t="s">
        <v>8</v>
      </c>
      <c r="H7" s="22">
        <v>0</v>
      </c>
      <c r="I7" s="9">
        <f>+H7/$I$5</f>
        <v>0</v>
      </c>
      <c r="J7" s="27" t="s">
        <v>8</v>
      </c>
    </row>
    <row r="8" spans="1:10" ht="29.25" customHeight="1" x14ac:dyDescent="0.25">
      <c r="A8" s="7">
        <v>2</v>
      </c>
      <c r="B8" s="19"/>
      <c r="C8" s="20"/>
      <c r="D8" s="20"/>
      <c r="E8" s="20"/>
      <c r="F8" s="21"/>
      <c r="G8" s="21"/>
      <c r="H8" s="22">
        <v>0</v>
      </c>
      <c r="I8" s="9">
        <f t="shared" ref="I8:I28" si="0">+H8/$I$5</f>
        <v>0</v>
      </c>
      <c r="J8" s="27"/>
    </row>
    <row r="9" spans="1:10" ht="29.25" customHeight="1" x14ac:dyDescent="0.25">
      <c r="A9" s="7">
        <v>3</v>
      </c>
      <c r="B9" s="19"/>
      <c r="C9" s="20"/>
      <c r="D9" s="20"/>
      <c r="E9" s="20"/>
      <c r="F9" s="21"/>
      <c r="G9" s="21"/>
      <c r="H9" s="22">
        <v>0</v>
      </c>
      <c r="I9" s="9">
        <f t="shared" si="0"/>
        <v>0</v>
      </c>
      <c r="J9" s="27"/>
    </row>
    <row r="10" spans="1:10" ht="29.25" customHeight="1" x14ac:dyDescent="0.25">
      <c r="A10" s="7">
        <v>4</v>
      </c>
      <c r="B10" s="19"/>
      <c r="C10" s="20"/>
      <c r="D10" s="20"/>
      <c r="E10" s="20"/>
      <c r="F10" s="21"/>
      <c r="G10" s="21"/>
      <c r="H10" s="22">
        <v>0</v>
      </c>
      <c r="I10" s="9">
        <f t="shared" si="0"/>
        <v>0</v>
      </c>
      <c r="J10" s="27"/>
    </row>
    <row r="11" spans="1:10" ht="29.25" customHeight="1" x14ac:dyDescent="0.25">
      <c r="A11" s="7">
        <v>5</v>
      </c>
      <c r="B11" s="19"/>
      <c r="C11" s="20"/>
      <c r="D11" s="20"/>
      <c r="E11" s="20"/>
      <c r="F11" s="21"/>
      <c r="G11" s="21"/>
      <c r="H11" s="22">
        <v>0</v>
      </c>
      <c r="I11" s="9">
        <f t="shared" si="0"/>
        <v>0</v>
      </c>
      <c r="J11" s="27"/>
    </row>
    <row r="12" spans="1:10" ht="29.25" customHeight="1" x14ac:dyDescent="0.25">
      <c r="A12" s="7">
        <v>6</v>
      </c>
      <c r="B12" s="19"/>
      <c r="C12" s="20"/>
      <c r="D12" s="20"/>
      <c r="E12" s="20"/>
      <c r="F12" s="21"/>
      <c r="G12" s="21"/>
      <c r="H12" s="22">
        <v>0</v>
      </c>
      <c r="I12" s="9">
        <f t="shared" si="0"/>
        <v>0</v>
      </c>
      <c r="J12" s="27"/>
    </row>
    <row r="13" spans="1:10" ht="29.25" customHeight="1" x14ac:dyDescent="0.25">
      <c r="A13" s="7">
        <v>7</v>
      </c>
      <c r="B13" s="19"/>
      <c r="C13" s="20" t="s">
        <v>8</v>
      </c>
      <c r="D13" s="20"/>
      <c r="E13" s="20"/>
      <c r="F13" s="21"/>
      <c r="G13" s="21"/>
      <c r="H13" s="22">
        <v>0</v>
      </c>
      <c r="I13" s="9">
        <f t="shared" si="0"/>
        <v>0</v>
      </c>
      <c r="J13" s="27"/>
    </row>
    <row r="14" spans="1:10" ht="29.25" customHeight="1" x14ac:dyDescent="0.25">
      <c r="A14" s="7">
        <v>8</v>
      </c>
      <c r="B14" s="19"/>
      <c r="C14" s="20"/>
      <c r="D14" s="20"/>
      <c r="E14" s="20"/>
      <c r="F14" s="21"/>
      <c r="G14" s="21"/>
      <c r="H14" s="22">
        <v>0</v>
      </c>
      <c r="I14" s="9">
        <f t="shared" si="0"/>
        <v>0</v>
      </c>
      <c r="J14" s="27"/>
    </row>
    <row r="15" spans="1:10" ht="29.25" customHeight="1" x14ac:dyDescent="0.25">
      <c r="A15" s="7">
        <v>9</v>
      </c>
      <c r="B15" s="19"/>
      <c r="C15" s="20"/>
      <c r="D15" s="20"/>
      <c r="E15" s="20"/>
      <c r="F15" s="21"/>
      <c r="G15" s="21"/>
      <c r="H15" s="22">
        <v>0</v>
      </c>
      <c r="I15" s="9">
        <f t="shared" si="0"/>
        <v>0</v>
      </c>
      <c r="J15" s="27"/>
    </row>
    <row r="16" spans="1:10" ht="29.25" customHeight="1" x14ac:dyDescent="0.25">
      <c r="A16" s="7">
        <v>10</v>
      </c>
      <c r="B16" s="19"/>
      <c r="C16" s="20"/>
      <c r="D16" s="20"/>
      <c r="E16" s="20"/>
      <c r="F16" s="21"/>
      <c r="G16" s="21"/>
      <c r="H16" s="22">
        <v>0</v>
      </c>
      <c r="I16" s="9">
        <f t="shared" si="0"/>
        <v>0</v>
      </c>
      <c r="J16" s="27"/>
    </row>
    <row r="17" spans="1:10" ht="29.25" customHeight="1" x14ac:dyDescent="0.25">
      <c r="A17" s="7">
        <v>11</v>
      </c>
      <c r="B17" s="19"/>
      <c r="C17" s="20"/>
      <c r="D17" s="20"/>
      <c r="E17" s="20"/>
      <c r="F17" s="21"/>
      <c r="G17" s="21"/>
      <c r="H17" s="22">
        <v>0</v>
      </c>
      <c r="I17" s="9">
        <f t="shared" si="0"/>
        <v>0</v>
      </c>
      <c r="J17" s="27"/>
    </row>
    <row r="18" spans="1:10" ht="29.25" customHeight="1" x14ac:dyDescent="0.25">
      <c r="A18" s="7">
        <v>12</v>
      </c>
      <c r="B18" s="19"/>
      <c r="C18" s="20"/>
      <c r="D18" s="20"/>
      <c r="E18" s="20"/>
      <c r="F18" s="21"/>
      <c r="G18" s="21"/>
      <c r="H18" s="22">
        <v>0</v>
      </c>
      <c r="I18" s="9">
        <f t="shared" si="0"/>
        <v>0</v>
      </c>
      <c r="J18" s="27"/>
    </row>
    <row r="19" spans="1:10" ht="29.25" customHeight="1" x14ac:dyDescent="0.25">
      <c r="A19" s="7">
        <v>13</v>
      </c>
      <c r="B19" s="19"/>
      <c r="C19" s="20"/>
      <c r="D19" s="20"/>
      <c r="E19" s="20"/>
      <c r="F19" s="21"/>
      <c r="G19" s="21"/>
      <c r="H19" s="22">
        <v>0</v>
      </c>
      <c r="I19" s="9">
        <f t="shared" si="0"/>
        <v>0</v>
      </c>
      <c r="J19" s="27"/>
    </row>
    <row r="20" spans="1:10" ht="29.25" customHeight="1" x14ac:dyDescent="0.25">
      <c r="A20" s="7">
        <v>14</v>
      </c>
      <c r="B20" s="19"/>
      <c r="C20" s="20"/>
      <c r="D20" s="20"/>
      <c r="E20" s="20"/>
      <c r="F20" s="21"/>
      <c r="G20" s="21"/>
      <c r="H20" s="22">
        <v>0</v>
      </c>
      <c r="I20" s="9">
        <f t="shared" si="0"/>
        <v>0</v>
      </c>
      <c r="J20" s="27"/>
    </row>
    <row r="21" spans="1:10" ht="29.25" customHeight="1" x14ac:dyDescent="0.25">
      <c r="A21" s="7">
        <v>15</v>
      </c>
      <c r="B21" s="19"/>
      <c r="C21" s="20"/>
      <c r="D21" s="20"/>
      <c r="E21" s="20"/>
      <c r="F21" s="21"/>
      <c r="G21" s="21"/>
      <c r="H21" s="22">
        <v>0</v>
      </c>
      <c r="I21" s="9">
        <f t="shared" si="0"/>
        <v>0</v>
      </c>
      <c r="J21" s="27"/>
    </row>
    <row r="22" spans="1:10" ht="29.25" customHeight="1" x14ac:dyDescent="0.25">
      <c r="A22" s="7">
        <v>16</v>
      </c>
      <c r="B22" s="19"/>
      <c r="C22" s="20"/>
      <c r="D22" s="20"/>
      <c r="E22" s="20"/>
      <c r="F22" s="21"/>
      <c r="G22" s="21"/>
      <c r="H22" s="22">
        <v>0</v>
      </c>
      <c r="I22" s="9">
        <f t="shared" si="0"/>
        <v>0</v>
      </c>
      <c r="J22" s="27"/>
    </row>
    <row r="23" spans="1:10" ht="29.25" customHeight="1" x14ac:dyDescent="0.25">
      <c r="A23" s="7">
        <v>17</v>
      </c>
      <c r="B23" s="19"/>
      <c r="C23" s="20"/>
      <c r="D23" s="20"/>
      <c r="E23" s="20"/>
      <c r="F23" s="21"/>
      <c r="G23" s="21"/>
      <c r="H23" s="22">
        <v>0</v>
      </c>
      <c r="I23" s="9">
        <f t="shared" si="0"/>
        <v>0</v>
      </c>
      <c r="J23" s="27"/>
    </row>
    <row r="24" spans="1:10" ht="29.25" customHeight="1" x14ac:dyDescent="0.25">
      <c r="A24" s="7">
        <v>18</v>
      </c>
      <c r="B24" s="19"/>
      <c r="C24" s="20"/>
      <c r="D24" s="20"/>
      <c r="E24" s="20"/>
      <c r="F24" s="21"/>
      <c r="G24" s="21"/>
      <c r="H24" s="22">
        <v>0</v>
      </c>
      <c r="I24" s="9">
        <f t="shared" si="0"/>
        <v>0</v>
      </c>
      <c r="J24" s="27"/>
    </row>
    <row r="25" spans="1:10" ht="29.25" customHeight="1" x14ac:dyDescent="0.25">
      <c r="A25" s="7">
        <v>19</v>
      </c>
      <c r="B25" s="19"/>
      <c r="C25" s="20"/>
      <c r="D25" s="20"/>
      <c r="E25" s="20"/>
      <c r="F25" s="21"/>
      <c r="G25" s="21"/>
      <c r="H25" s="22">
        <v>0</v>
      </c>
      <c r="I25" s="9">
        <f t="shared" si="0"/>
        <v>0</v>
      </c>
      <c r="J25" s="27"/>
    </row>
    <row r="26" spans="1:10" ht="29.25" customHeight="1" x14ac:dyDescent="0.25">
      <c r="A26" s="7">
        <v>20</v>
      </c>
      <c r="B26" s="19"/>
      <c r="C26" s="20"/>
      <c r="D26" s="20"/>
      <c r="E26" s="20"/>
      <c r="F26" s="21"/>
      <c r="G26" s="21"/>
      <c r="H26" s="22">
        <v>0</v>
      </c>
      <c r="I26" s="9">
        <f t="shared" si="0"/>
        <v>0</v>
      </c>
      <c r="J26" s="27"/>
    </row>
    <row r="27" spans="1:10" ht="29.25" customHeight="1" x14ac:dyDescent="0.25">
      <c r="A27" s="7">
        <v>21</v>
      </c>
      <c r="B27" s="19"/>
      <c r="C27" s="20"/>
      <c r="D27" s="20"/>
      <c r="E27" s="20"/>
      <c r="F27" s="21"/>
      <c r="G27" s="21"/>
      <c r="H27" s="22">
        <v>0</v>
      </c>
      <c r="I27" s="9">
        <f t="shared" si="0"/>
        <v>0</v>
      </c>
      <c r="J27" s="27"/>
    </row>
    <row r="28" spans="1:10" ht="29.25" customHeight="1" thickBot="1" x14ac:dyDescent="0.3">
      <c r="A28" s="10">
        <v>22</v>
      </c>
      <c r="B28" s="23"/>
      <c r="C28" s="24"/>
      <c r="D28" s="24"/>
      <c r="E28" s="24"/>
      <c r="F28" s="25"/>
      <c r="G28" s="25"/>
      <c r="H28" s="26">
        <v>0</v>
      </c>
      <c r="I28" s="11">
        <f t="shared" si="0"/>
        <v>0</v>
      </c>
      <c r="J28" s="28"/>
    </row>
    <row r="29" spans="1:10" ht="24.75" customHeight="1" thickTop="1" thickBot="1" x14ac:dyDescent="0.3">
      <c r="A29" s="385" t="s">
        <v>23</v>
      </c>
      <c r="B29" s="386"/>
      <c r="C29" s="386"/>
      <c r="D29" s="64"/>
      <c r="E29" s="12"/>
      <c r="F29" s="12"/>
      <c r="G29" s="12"/>
      <c r="H29" s="13">
        <f>SUM(H7:H28)</f>
        <v>0</v>
      </c>
      <c r="I29" s="14">
        <f>SUM(I7:I28)</f>
        <v>0</v>
      </c>
      <c r="J29" s="15"/>
    </row>
    <row r="31" spans="1:10" x14ac:dyDescent="0.25">
      <c r="B31" s="29" t="s">
        <v>24</v>
      </c>
      <c r="C31" s="376" t="s">
        <v>8</v>
      </c>
      <c r="D31" s="376"/>
      <c r="E31" s="376"/>
      <c r="F31" s="376"/>
      <c r="G31" s="376"/>
      <c r="H31" s="376"/>
      <c r="I31" s="376"/>
      <c r="J31" s="376"/>
    </row>
    <row r="32" spans="1:10" x14ac:dyDescent="0.25">
      <c r="B32" s="29" t="s">
        <v>25</v>
      </c>
      <c r="C32" s="376" t="s">
        <v>8</v>
      </c>
      <c r="D32" s="376"/>
      <c r="E32" s="376"/>
      <c r="F32" s="376"/>
      <c r="G32" s="376"/>
      <c r="H32" s="376"/>
      <c r="I32" s="376"/>
      <c r="J32" s="376"/>
    </row>
    <row r="33" spans="2:10" x14ac:dyDescent="0.25">
      <c r="B33" s="29" t="s">
        <v>26</v>
      </c>
      <c r="C33" s="376" t="s">
        <v>8</v>
      </c>
      <c r="D33" s="376"/>
      <c r="E33" s="376"/>
      <c r="F33" s="376"/>
      <c r="G33" s="376"/>
      <c r="H33" s="376"/>
      <c r="I33" s="376"/>
      <c r="J33" s="376"/>
    </row>
    <row r="34" spans="2:10" x14ac:dyDescent="0.25">
      <c r="B34" s="29" t="s">
        <v>27</v>
      </c>
      <c r="C34" s="376" t="s">
        <v>8</v>
      </c>
      <c r="D34" s="376"/>
      <c r="E34" s="376"/>
      <c r="F34" s="376"/>
      <c r="G34" s="376"/>
      <c r="H34" s="376"/>
      <c r="I34" s="376"/>
      <c r="J34" s="376"/>
    </row>
  </sheetData>
  <sheetProtection password="DE17" sheet="1" objects="1" scenarios="1"/>
  <mergeCells count="12">
    <mergeCell ref="A4:A5"/>
    <mergeCell ref="B4:B5"/>
    <mergeCell ref="C33:J33"/>
    <mergeCell ref="C34:J34"/>
    <mergeCell ref="A1:J3"/>
    <mergeCell ref="A6:I6"/>
    <mergeCell ref="A29:C29"/>
    <mergeCell ref="C31:J31"/>
    <mergeCell ref="H4:H5"/>
    <mergeCell ref="E4:E5"/>
    <mergeCell ref="C4:C5"/>
    <mergeCell ref="C32:J32"/>
  </mergeCells>
  <phoneticPr fontId="0" type="noConversion"/>
  <printOptions horizontalCentered="1"/>
  <pageMargins left="0.74803149606299213" right="0.74803149606299213" top="0.78740157480314965" bottom="0.98425196850393704" header="0" footer="0"/>
  <pageSetup scale="60" orientation="landscape" horizontalDpi="360" verticalDpi="360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 1 -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36"/>
  <sheetViews>
    <sheetView zoomScaleNormal="100" workbookViewId="0">
      <selection activeCell="C8" sqref="C8"/>
    </sheetView>
  </sheetViews>
  <sheetFormatPr baseColWidth="10" defaultColWidth="11.44140625" defaultRowHeight="12.6" x14ac:dyDescent="0.2"/>
  <cols>
    <col min="1" max="1" width="5.6640625" style="1" bestFit="1" customWidth="1"/>
    <col min="2" max="2" width="42.88671875" style="1" customWidth="1"/>
    <col min="3" max="3" width="10" style="1" customWidth="1"/>
    <col min="4" max="4" width="23" style="1" customWidth="1"/>
    <col min="5" max="5" width="24.109375" style="96" bestFit="1" customWidth="1"/>
    <col min="6" max="6" width="16" style="96" customWidth="1"/>
    <col min="7" max="7" width="9.33203125" style="1" bestFit="1" customWidth="1"/>
    <col min="8" max="8" width="12.33203125" style="1" customWidth="1"/>
    <col min="9" max="9" width="11.33203125" style="1" customWidth="1"/>
    <col min="10" max="10" width="11.6640625" style="1" bestFit="1" customWidth="1"/>
    <col min="11" max="14" width="11.44140625" style="1"/>
    <col min="15" max="15" width="14.5546875" style="78" bestFit="1" customWidth="1"/>
    <col min="16" max="16384" width="11.44140625" style="1"/>
  </cols>
  <sheetData>
    <row r="1" spans="1:16" ht="16.8" thickBot="1" x14ac:dyDescent="0.25">
      <c r="A1" s="434" t="str">
        <f>+Eval_Requisitos!A1</f>
        <v>CONVOCATORIA PÚBLICA No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6"/>
    </row>
    <row r="2" spans="1:16" ht="13.2" thickBot="1" x14ac:dyDescent="0.25">
      <c r="A2" s="408" t="s">
        <v>61</v>
      </c>
      <c r="B2" s="409"/>
      <c r="C2" s="410"/>
      <c r="D2" s="437" t="str">
        <f>+ProducServic!E1</f>
        <v>OFERENTE</v>
      </c>
      <c r="E2" s="438"/>
      <c r="F2" s="438"/>
      <c r="G2" s="438"/>
      <c r="H2" s="438"/>
      <c r="I2" s="438"/>
      <c r="J2" s="438"/>
      <c r="K2" s="438"/>
      <c r="L2" s="438"/>
      <c r="M2" s="438"/>
      <c r="N2" s="439"/>
    </row>
    <row r="3" spans="1:16" x14ac:dyDescent="0.2">
      <c r="A3" s="411"/>
      <c r="B3" s="412"/>
      <c r="C3" s="413"/>
      <c r="D3" s="440" t="s">
        <v>62</v>
      </c>
      <c r="E3" s="440" t="s">
        <v>63</v>
      </c>
      <c r="F3" s="443" t="s">
        <v>119</v>
      </c>
      <c r="G3" s="431" t="s">
        <v>220</v>
      </c>
      <c r="H3" s="447" t="s">
        <v>66</v>
      </c>
      <c r="I3" s="450" t="s">
        <v>78</v>
      </c>
      <c r="J3" s="431" t="s">
        <v>79</v>
      </c>
      <c r="K3" s="431" t="s">
        <v>80</v>
      </c>
      <c r="L3" s="431" t="s">
        <v>81</v>
      </c>
      <c r="M3" s="431" t="s">
        <v>82</v>
      </c>
      <c r="N3" s="447" t="s">
        <v>67</v>
      </c>
    </row>
    <row r="4" spans="1:16" ht="12.75" customHeight="1" x14ac:dyDescent="0.2">
      <c r="A4" s="398" t="s">
        <v>208</v>
      </c>
      <c r="B4" s="399"/>
      <c r="C4" s="400"/>
      <c r="D4" s="441"/>
      <c r="E4" s="441"/>
      <c r="F4" s="444"/>
      <c r="G4" s="432"/>
      <c r="H4" s="448"/>
      <c r="I4" s="451"/>
      <c r="J4" s="432"/>
      <c r="K4" s="432"/>
      <c r="L4" s="432"/>
      <c r="M4" s="432"/>
      <c r="N4" s="448"/>
    </row>
    <row r="5" spans="1:16" ht="13.2" thickBot="1" x14ac:dyDescent="0.25">
      <c r="A5" s="401"/>
      <c r="B5" s="402"/>
      <c r="C5" s="403"/>
      <c r="D5" s="442"/>
      <c r="E5" s="442"/>
      <c r="F5" s="445"/>
      <c r="G5" s="446"/>
      <c r="H5" s="449"/>
      <c r="I5" s="452"/>
      <c r="J5" s="433"/>
      <c r="K5" s="433"/>
      <c r="L5" s="433"/>
      <c r="M5" s="433"/>
      <c r="N5" s="453"/>
      <c r="O5" s="78" t="s">
        <v>8</v>
      </c>
    </row>
    <row r="6" spans="1:16" s="31" customFormat="1" ht="13.5" customHeight="1" thickBot="1" x14ac:dyDescent="0.3">
      <c r="A6" s="387" t="s">
        <v>8</v>
      </c>
      <c r="B6" s="388"/>
      <c r="C6" s="79" t="s">
        <v>68</v>
      </c>
      <c r="D6" s="197"/>
      <c r="E6" s="389" t="s">
        <v>69</v>
      </c>
      <c r="F6" s="390"/>
      <c r="G6" s="390"/>
      <c r="H6" s="391"/>
      <c r="I6" s="389" t="s">
        <v>70</v>
      </c>
      <c r="J6" s="390"/>
      <c r="K6" s="390"/>
      <c r="L6" s="390"/>
      <c r="M6" s="390"/>
      <c r="N6" s="391"/>
      <c r="O6" s="80" t="s">
        <v>8</v>
      </c>
    </row>
    <row r="7" spans="1:16" x14ac:dyDescent="0.2">
      <c r="A7" s="367" t="s">
        <v>71</v>
      </c>
      <c r="B7" s="404"/>
      <c r="C7" s="81" t="s">
        <v>72</v>
      </c>
      <c r="D7" s="392" t="s">
        <v>8</v>
      </c>
      <c r="E7" s="393"/>
      <c r="F7" s="393"/>
      <c r="G7" s="393"/>
      <c r="H7" s="394"/>
      <c r="I7" s="82">
        <v>2</v>
      </c>
      <c r="J7" s="83">
        <v>4</v>
      </c>
      <c r="K7" s="83">
        <v>7</v>
      </c>
      <c r="L7" s="83">
        <v>9</v>
      </c>
      <c r="M7" s="83">
        <v>12</v>
      </c>
      <c r="N7" s="84">
        <v>15</v>
      </c>
    </row>
    <row r="8" spans="1:16" ht="50.4" x14ac:dyDescent="0.2">
      <c r="A8" s="72">
        <v>1</v>
      </c>
      <c r="B8" s="85" t="s">
        <v>126</v>
      </c>
      <c r="C8" s="152" t="s">
        <v>75</v>
      </c>
      <c r="D8" s="133" t="s">
        <v>124</v>
      </c>
      <c r="E8" s="86" t="s">
        <v>221</v>
      </c>
      <c r="F8" s="87" t="s">
        <v>218</v>
      </c>
      <c r="G8" s="88">
        <v>1</v>
      </c>
      <c r="H8" s="134" t="s">
        <v>118</v>
      </c>
      <c r="I8" s="135"/>
      <c r="J8" s="129"/>
      <c r="K8" s="129"/>
      <c r="L8" s="129"/>
      <c r="M8" s="129"/>
      <c r="N8" s="130"/>
      <c r="O8" s="78" t="s">
        <v>8</v>
      </c>
    </row>
    <row r="9" spans="1:16" ht="50.4" x14ac:dyDescent="0.2">
      <c r="A9" s="72">
        <v>2</v>
      </c>
      <c r="B9" s="85" t="s">
        <v>117</v>
      </c>
      <c r="C9" s="152" t="s">
        <v>75</v>
      </c>
      <c r="D9" s="133" t="s">
        <v>123</v>
      </c>
      <c r="E9" s="86" t="s">
        <v>222</v>
      </c>
      <c r="F9" s="87" t="s">
        <v>218</v>
      </c>
      <c r="G9" s="88">
        <v>1</v>
      </c>
      <c r="H9" s="134" t="s">
        <v>83</v>
      </c>
      <c r="I9" s="135"/>
      <c r="J9" s="129"/>
      <c r="K9" s="129"/>
      <c r="L9" s="129"/>
      <c r="M9" s="129"/>
      <c r="N9" s="130"/>
      <c r="P9" s="1" t="s">
        <v>8</v>
      </c>
    </row>
    <row r="10" spans="1:16" ht="50.4" x14ac:dyDescent="0.2">
      <c r="A10" s="72">
        <v>3</v>
      </c>
      <c r="B10" s="85" t="s">
        <v>244</v>
      </c>
      <c r="C10" s="152" t="s">
        <v>75</v>
      </c>
      <c r="D10" s="133" t="s">
        <v>245</v>
      </c>
      <c r="E10" s="86" t="s">
        <v>246</v>
      </c>
      <c r="F10" s="87" t="s">
        <v>247</v>
      </c>
      <c r="G10" s="88">
        <v>1</v>
      </c>
      <c r="H10" s="134" t="s">
        <v>83</v>
      </c>
      <c r="I10" s="135"/>
      <c r="J10" s="129"/>
      <c r="K10" s="129"/>
      <c r="L10" s="129"/>
      <c r="M10" s="129"/>
      <c r="N10" s="130"/>
      <c r="P10" s="1" t="s">
        <v>8</v>
      </c>
    </row>
    <row r="11" spans="1:16" ht="50.4" x14ac:dyDescent="0.2">
      <c r="A11" s="72">
        <v>4</v>
      </c>
      <c r="B11" s="85" t="s">
        <v>217</v>
      </c>
      <c r="C11" s="152" t="s">
        <v>75</v>
      </c>
      <c r="D11" s="133" t="s">
        <v>248</v>
      </c>
      <c r="E11" s="86" t="s">
        <v>223</v>
      </c>
      <c r="F11" s="87" t="s">
        <v>219</v>
      </c>
      <c r="G11" s="88">
        <v>1</v>
      </c>
      <c r="H11" s="134" t="s">
        <v>83</v>
      </c>
      <c r="I11" s="135"/>
      <c r="J11" s="129"/>
      <c r="K11" s="129"/>
      <c r="L11" s="129"/>
      <c r="M11" s="129"/>
      <c r="N11" s="130"/>
    </row>
    <row r="12" spans="1:16" ht="13.2" thickBot="1" x14ac:dyDescent="0.25">
      <c r="A12" s="89"/>
      <c r="B12" s="90"/>
      <c r="C12" s="91"/>
      <c r="D12" s="89"/>
      <c r="E12" s="426" t="s">
        <v>73</v>
      </c>
      <c r="F12" s="427"/>
      <c r="G12" s="427"/>
      <c r="H12" s="428"/>
      <c r="I12" s="136">
        <f t="shared" ref="I12:M12" si="0">SUM(I8:I11)</f>
        <v>0</v>
      </c>
      <c r="J12" s="131">
        <f t="shared" si="0"/>
        <v>0</v>
      </c>
      <c r="K12" s="131">
        <f t="shared" si="0"/>
        <v>0</v>
      </c>
      <c r="L12" s="131">
        <f t="shared" si="0"/>
        <v>0</v>
      </c>
      <c r="M12" s="131">
        <f t="shared" si="0"/>
        <v>0</v>
      </c>
      <c r="N12" s="132">
        <f>SUM(N8:N11)</f>
        <v>0</v>
      </c>
    </row>
    <row r="13" spans="1:16" ht="13.2" thickBot="1" x14ac:dyDescent="0.25">
      <c r="A13" s="429" t="s">
        <v>74</v>
      </c>
      <c r="B13" s="430"/>
      <c r="C13" s="92"/>
      <c r="D13" s="92"/>
      <c r="E13" s="93" t="s">
        <v>8</v>
      </c>
      <c r="F13" s="93"/>
      <c r="G13" s="94"/>
      <c r="H13" s="92"/>
      <c r="I13" s="405">
        <f>+N12</f>
        <v>0</v>
      </c>
      <c r="J13" s="406"/>
      <c r="K13" s="406"/>
      <c r="L13" s="406"/>
      <c r="M13" s="406"/>
      <c r="N13" s="407"/>
      <c r="O13" s="78" t="s">
        <v>8</v>
      </c>
    </row>
    <row r="14" spans="1:16" x14ac:dyDescent="0.2">
      <c r="B14" s="1" t="s">
        <v>8</v>
      </c>
      <c r="E14" s="95" t="s">
        <v>8</v>
      </c>
      <c r="F14" s="95"/>
      <c r="G14" s="78"/>
    </row>
    <row r="15" spans="1:16" x14ac:dyDescent="0.2">
      <c r="O15" s="1"/>
    </row>
    <row r="16" spans="1:16" ht="13.2" thickBot="1" x14ac:dyDescent="0.25">
      <c r="O16" s="1"/>
    </row>
    <row r="17" spans="1:15" ht="13.2" thickBot="1" x14ac:dyDescent="0.25">
      <c r="A17" s="408" t="s">
        <v>61</v>
      </c>
      <c r="B17" s="409"/>
      <c r="C17" s="410"/>
      <c r="D17" s="395" t="str">
        <f>+D2</f>
        <v>OFERENTE</v>
      </c>
      <c r="E17" s="396"/>
      <c r="F17" s="396"/>
      <c r="G17" s="396"/>
      <c r="H17" s="397"/>
      <c r="O17" s="1"/>
    </row>
    <row r="18" spans="1:15" x14ac:dyDescent="0.2">
      <c r="A18" s="411"/>
      <c r="B18" s="412"/>
      <c r="C18" s="413"/>
      <c r="D18" s="414" t="s">
        <v>62</v>
      </c>
      <c r="E18" s="414" t="s">
        <v>63</v>
      </c>
      <c r="F18" s="417" t="s">
        <v>64</v>
      </c>
      <c r="G18" s="420" t="s">
        <v>65</v>
      </c>
      <c r="H18" s="423" t="s">
        <v>66</v>
      </c>
      <c r="O18" s="1"/>
    </row>
    <row r="19" spans="1:15" ht="12.75" customHeight="1" x14ac:dyDescent="0.2">
      <c r="A19" s="398" t="s">
        <v>209</v>
      </c>
      <c r="B19" s="399"/>
      <c r="C19" s="400"/>
      <c r="D19" s="415"/>
      <c r="E19" s="415"/>
      <c r="F19" s="418"/>
      <c r="G19" s="421"/>
      <c r="H19" s="424"/>
      <c r="O19" s="1"/>
    </row>
    <row r="20" spans="1:15" ht="13.5" customHeight="1" thickBot="1" x14ac:dyDescent="0.25">
      <c r="A20" s="401"/>
      <c r="B20" s="402"/>
      <c r="C20" s="403"/>
      <c r="D20" s="416"/>
      <c r="E20" s="416"/>
      <c r="F20" s="419"/>
      <c r="G20" s="422"/>
      <c r="H20" s="425"/>
      <c r="O20" s="1"/>
    </row>
    <row r="21" spans="1:15" ht="13.2" thickBot="1" x14ac:dyDescent="0.25">
      <c r="A21" s="387" t="s">
        <v>8</v>
      </c>
      <c r="B21" s="388"/>
      <c r="C21" s="79" t="s">
        <v>68</v>
      </c>
      <c r="D21" s="389" t="s">
        <v>76</v>
      </c>
      <c r="E21" s="390"/>
      <c r="F21" s="390"/>
      <c r="G21" s="390"/>
      <c r="H21" s="391"/>
      <c r="O21" s="1"/>
    </row>
    <row r="22" spans="1:15" x14ac:dyDescent="0.2">
      <c r="A22" s="367" t="s">
        <v>77</v>
      </c>
      <c r="B22" s="404"/>
      <c r="C22" s="81" t="s">
        <v>72</v>
      </c>
      <c r="D22" s="392" t="s">
        <v>8</v>
      </c>
      <c r="E22" s="393"/>
      <c r="F22" s="393"/>
      <c r="G22" s="393"/>
      <c r="H22" s="394"/>
      <c r="O22" s="1"/>
    </row>
    <row r="23" spans="1:15" ht="38.25" customHeight="1" x14ac:dyDescent="0.2">
      <c r="A23" s="97"/>
      <c r="B23" s="73"/>
      <c r="C23" s="152" t="s">
        <v>75</v>
      </c>
      <c r="D23" s="99"/>
      <c r="E23" s="100"/>
      <c r="F23" s="100"/>
      <c r="G23" s="101"/>
      <c r="H23" s="102"/>
      <c r="O23" s="1"/>
    </row>
    <row r="24" spans="1:15" ht="38.25" customHeight="1" x14ac:dyDescent="0.2">
      <c r="A24" s="97"/>
      <c r="B24" s="73"/>
      <c r="C24" s="152" t="s">
        <v>75</v>
      </c>
      <c r="D24" s="99"/>
      <c r="E24" s="100"/>
      <c r="F24" s="100"/>
      <c r="G24" s="101"/>
      <c r="H24" s="102"/>
      <c r="O24" s="1"/>
    </row>
    <row r="25" spans="1:15" ht="38.25" customHeight="1" x14ac:dyDescent="0.2">
      <c r="A25" s="97"/>
      <c r="B25" s="73"/>
      <c r="C25" s="152" t="s">
        <v>75</v>
      </c>
      <c r="D25" s="99"/>
      <c r="E25" s="100"/>
      <c r="F25" s="100"/>
      <c r="G25" s="101"/>
      <c r="H25" s="102"/>
      <c r="O25" s="1"/>
    </row>
    <row r="26" spans="1:15" ht="38.25" customHeight="1" x14ac:dyDescent="0.2">
      <c r="A26" s="97"/>
      <c r="B26" s="73"/>
      <c r="C26" s="152" t="s">
        <v>75</v>
      </c>
      <c r="D26" s="99"/>
      <c r="E26" s="100"/>
      <c r="F26" s="100"/>
      <c r="G26" s="101"/>
      <c r="H26" s="102"/>
      <c r="O26" s="1"/>
    </row>
    <row r="27" spans="1:15" ht="38.25" customHeight="1" x14ac:dyDescent="0.2">
      <c r="A27" s="97"/>
      <c r="B27" s="73"/>
      <c r="C27" s="152" t="s">
        <v>75</v>
      </c>
      <c r="D27" s="99"/>
      <c r="E27" s="100"/>
      <c r="F27" s="100"/>
      <c r="G27" s="101"/>
      <c r="H27" s="102"/>
      <c r="O27" s="1"/>
    </row>
    <row r="28" spans="1:15" ht="38.25" customHeight="1" x14ac:dyDescent="0.2">
      <c r="A28" s="97"/>
      <c r="B28" s="73"/>
      <c r="C28" s="152" t="s">
        <v>75</v>
      </c>
      <c r="D28" s="99"/>
      <c r="E28" s="100"/>
      <c r="F28" s="100"/>
      <c r="G28" s="101"/>
      <c r="H28" s="102"/>
      <c r="O28" s="1"/>
    </row>
    <row r="29" spans="1:15" ht="38.25" customHeight="1" x14ac:dyDescent="0.2">
      <c r="A29" s="97"/>
      <c r="B29" s="73"/>
      <c r="C29" s="152" t="s">
        <v>75</v>
      </c>
      <c r="D29" s="99"/>
      <c r="E29" s="100"/>
      <c r="F29" s="100"/>
      <c r="G29" s="101"/>
      <c r="H29" s="102"/>
      <c r="O29" s="1"/>
    </row>
    <row r="30" spans="1:15" ht="38.25" customHeight="1" x14ac:dyDescent="0.2">
      <c r="A30" s="97"/>
      <c r="B30" s="73"/>
      <c r="C30" s="152" t="s">
        <v>75</v>
      </c>
      <c r="D30" s="99"/>
      <c r="E30" s="100"/>
      <c r="F30" s="100"/>
      <c r="G30" s="101"/>
      <c r="H30" s="102"/>
      <c r="O30" s="1"/>
    </row>
    <row r="31" spans="1:15" ht="38.25" customHeight="1" x14ac:dyDescent="0.2">
      <c r="A31" s="97"/>
      <c r="B31" s="73"/>
      <c r="C31" s="152" t="s">
        <v>75</v>
      </c>
      <c r="D31" s="99"/>
      <c r="E31" s="100"/>
      <c r="F31" s="100"/>
      <c r="G31" s="101"/>
      <c r="H31" s="102"/>
      <c r="O31" s="1"/>
    </row>
    <row r="32" spans="1:15" ht="38.25" customHeight="1" x14ac:dyDescent="0.2">
      <c r="A32" s="97"/>
      <c r="B32" s="73"/>
      <c r="C32" s="152" t="s">
        <v>75</v>
      </c>
      <c r="D32" s="99"/>
      <c r="E32" s="100"/>
      <c r="F32" s="100"/>
      <c r="G32" s="101"/>
      <c r="H32" s="102"/>
      <c r="O32" s="1"/>
    </row>
    <row r="33" spans="1:15" ht="38.25" customHeight="1" x14ac:dyDescent="0.2">
      <c r="A33" s="97"/>
      <c r="B33" s="73"/>
      <c r="C33" s="152" t="s">
        <v>75</v>
      </c>
      <c r="D33" s="99"/>
      <c r="E33" s="100"/>
      <c r="F33" s="100"/>
      <c r="G33" s="101"/>
      <c r="H33" s="102"/>
      <c r="O33" s="1"/>
    </row>
    <row r="34" spans="1:15" ht="38.25" customHeight="1" x14ac:dyDescent="0.2">
      <c r="A34" s="97"/>
      <c r="B34" s="73"/>
      <c r="C34" s="152" t="s">
        <v>75</v>
      </c>
      <c r="D34" s="99"/>
      <c r="E34" s="100"/>
      <c r="F34" s="100"/>
      <c r="G34" s="101"/>
      <c r="H34" s="102"/>
      <c r="O34" s="1"/>
    </row>
    <row r="35" spans="1:15" ht="38.25" customHeight="1" x14ac:dyDescent="0.2">
      <c r="A35" s="97"/>
      <c r="B35" s="73"/>
      <c r="C35" s="152" t="s">
        <v>75</v>
      </c>
      <c r="D35" s="99"/>
      <c r="E35" s="100"/>
      <c r="F35" s="100"/>
      <c r="G35" s="101"/>
      <c r="H35" s="102"/>
      <c r="O35" s="1"/>
    </row>
    <row r="36" spans="1:15" ht="38.25" customHeight="1" thickBot="1" x14ac:dyDescent="0.25">
      <c r="A36" s="98"/>
      <c r="B36" s="74"/>
      <c r="C36" s="165" t="s">
        <v>75</v>
      </c>
      <c r="D36" s="103"/>
      <c r="E36" s="104"/>
      <c r="F36" s="104"/>
      <c r="G36" s="105"/>
      <c r="H36" s="106"/>
      <c r="O36" s="1"/>
    </row>
  </sheetData>
  <sheetProtection password="DE17" sheet="1" objects="1" scenarios="1"/>
  <mergeCells count="35">
    <mergeCell ref="I6:N6"/>
    <mergeCell ref="K3:K5"/>
    <mergeCell ref="L3:L5"/>
    <mergeCell ref="A1:N1"/>
    <mergeCell ref="A2:C3"/>
    <mergeCell ref="D2:N2"/>
    <mergeCell ref="D3:D5"/>
    <mergeCell ref="E3:E5"/>
    <mergeCell ref="F3:F5"/>
    <mergeCell ref="G3:G5"/>
    <mergeCell ref="H3:H5"/>
    <mergeCell ref="I3:I5"/>
    <mergeCell ref="J3:J5"/>
    <mergeCell ref="M3:M5"/>
    <mergeCell ref="N3:N5"/>
    <mergeCell ref="A4:C5"/>
    <mergeCell ref="I13:N13"/>
    <mergeCell ref="D7:H7"/>
    <mergeCell ref="A17:C18"/>
    <mergeCell ref="D18:D20"/>
    <mergeCell ref="E18:E20"/>
    <mergeCell ref="F18:F20"/>
    <mergeCell ref="G18:G20"/>
    <mergeCell ref="H18:H20"/>
    <mergeCell ref="A7:B7"/>
    <mergeCell ref="E12:H12"/>
    <mergeCell ref="A13:B13"/>
    <mergeCell ref="A6:B6"/>
    <mergeCell ref="E6:H6"/>
    <mergeCell ref="D22:H22"/>
    <mergeCell ref="D17:H17"/>
    <mergeCell ref="D21:H21"/>
    <mergeCell ref="A19:C20"/>
    <mergeCell ref="A21:B21"/>
    <mergeCell ref="A22:B22"/>
  </mergeCells>
  <printOptions horizontalCentered="1"/>
  <pageMargins left="0.55118110236220474" right="0.39370078740157483" top="0.94488188976377963" bottom="0.59055118110236227" header="0.31496062992125984" footer="0.31496062992125984"/>
  <pageSetup scale="52" orientation="landscape" horizontalDpi="1200" verticalDpi="1200" r:id="rId1"/>
  <headerFooter>
    <oddHeader>&amp;CINSTITUTO NACIONAL DE CANCEROLOGÍA
Empresa Social del Estado
UPGRADE TÉCNICO Y FUNCIONAL 
SAP R/3 ECC 6.0 A ECC 6.17</oddHeader>
    <oddFooter>&amp;LConvPúb_UpgradeSAP2014_V4.0&amp;C&amp;D - &amp;T&amp;RHoja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45"/>
  <sheetViews>
    <sheetView workbookViewId="0">
      <pane xSplit="3" ySplit="6" topLeftCell="F24" activePane="bottomRight" state="frozen"/>
      <selection pane="topRight" activeCell="D1" sqref="D1"/>
      <selection pane="bottomLeft" activeCell="A7" sqref="A7"/>
      <selection pane="bottomRight" activeCell="B43" sqref="B43"/>
    </sheetView>
  </sheetViews>
  <sheetFormatPr baseColWidth="10" defaultColWidth="11.44140625" defaultRowHeight="13.2" x14ac:dyDescent="0.25"/>
  <cols>
    <col min="1" max="1" width="6.44140625" style="153" customWidth="1"/>
    <col min="2" max="2" width="25" style="153" bestFit="1" customWidth="1"/>
    <col min="3" max="3" width="27.44140625" style="153" bestFit="1" customWidth="1"/>
    <col min="4" max="4" width="13.5546875" style="162" customWidth="1"/>
    <col min="5" max="5" width="29.5546875" style="163" customWidth="1"/>
    <col min="6" max="6" width="30" style="153" customWidth="1"/>
    <col min="7" max="7" width="13" style="153" customWidth="1"/>
    <col min="8" max="9" width="16" style="153" customWidth="1"/>
    <col min="10" max="10" width="13.5546875" style="153" customWidth="1"/>
    <col min="11" max="11" width="29.5546875" style="163" customWidth="1"/>
    <col min="12" max="12" width="30" style="153" customWidth="1"/>
    <col min="13" max="13" width="13" style="153" customWidth="1"/>
    <col min="14" max="15" width="16" style="153" customWidth="1"/>
    <col min="16" max="16384" width="11.44140625" style="153"/>
  </cols>
  <sheetData>
    <row r="1" spans="1:15" ht="15" x14ac:dyDescent="0.25">
      <c r="A1" s="457" t="str">
        <f>+Eval_Requisitos!A1</f>
        <v>CONVOCATORIA PÚBLICA No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9"/>
    </row>
    <row r="2" spans="1:15" x14ac:dyDescent="0.25">
      <c r="A2" s="460" t="s">
        <v>176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2"/>
    </row>
    <row r="3" spans="1:15" x14ac:dyDescent="0.25">
      <c r="A3" s="460"/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2"/>
    </row>
    <row r="4" spans="1:15" ht="13.8" thickBot="1" x14ac:dyDescent="0.3">
      <c r="A4" s="463"/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5"/>
    </row>
    <row r="5" spans="1:15" ht="20.25" customHeight="1" x14ac:dyDescent="0.25">
      <c r="A5" s="466" t="s">
        <v>129</v>
      </c>
      <c r="B5" s="480" t="s">
        <v>130</v>
      </c>
      <c r="C5" s="481"/>
      <c r="D5" s="477" t="s">
        <v>227</v>
      </c>
      <c r="E5" s="478"/>
      <c r="F5" s="478"/>
      <c r="G5" s="478"/>
      <c r="H5" s="478"/>
      <c r="I5" s="479"/>
      <c r="J5" s="454" t="s">
        <v>228</v>
      </c>
      <c r="K5" s="455"/>
      <c r="L5" s="455"/>
      <c r="M5" s="455"/>
      <c r="N5" s="455"/>
      <c r="O5" s="456"/>
    </row>
    <row r="6" spans="1:15" ht="31.2" thickBot="1" x14ac:dyDescent="0.3">
      <c r="A6" s="467"/>
      <c r="B6" s="482"/>
      <c r="C6" s="483"/>
      <c r="D6" s="172" t="s">
        <v>202</v>
      </c>
      <c r="E6" s="173" t="s">
        <v>197</v>
      </c>
      <c r="F6" s="173" t="s">
        <v>201</v>
      </c>
      <c r="G6" s="173" t="s">
        <v>249</v>
      </c>
      <c r="H6" s="173" t="s">
        <v>233</v>
      </c>
      <c r="I6" s="174" t="s">
        <v>198</v>
      </c>
      <c r="J6" s="175" t="s">
        <v>202</v>
      </c>
      <c r="K6" s="154" t="s">
        <v>197</v>
      </c>
      <c r="L6" s="154" t="s">
        <v>131</v>
      </c>
      <c r="M6" s="154" t="s">
        <v>249</v>
      </c>
      <c r="N6" s="154" t="s">
        <v>199</v>
      </c>
      <c r="O6" s="155" t="s">
        <v>200</v>
      </c>
    </row>
    <row r="7" spans="1:15" ht="22.5" customHeight="1" x14ac:dyDescent="0.25">
      <c r="A7" s="471" t="s">
        <v>234</v>
      </c>
      <c r="B7" s="472"/>
      <c r="C7" s="473"/>
      <c r="D7" s="474" t="s">
        <v>234</v>
      </c>
      <c r="E7" s="475"/>
      <c r="F7" s="475"/>
      <c r="G7" s="475"/>
      <c r="H7" s="475"/>
      <c r="I7" s="476"/>
      <c r="J7" s="474" t="s">
        <v>234</v>
      </c>
      <c r="K7" s="475"/>
      <c r="L7" s="475"/>
      <c r="M7" s="475"/>
      <c r="N7" s="475"/>
      <c r="O7" s="476"/>
    </row>
    <row r="8" spans="1:15" ht="27" customHeight="1" x14ac:dyDescent="0.25">
      <c r="A8" s="156">
        <v>1</v>
      </c>
      <c r="B8" s="157" t="s">
        <v>132</v>
      </c>
      <c r="C8" s="168" t="s">
        <v>194</v>
      </c>
      <c r="D8" s="176" t="s">
        <v>8</v>
      </c>
      <c r="E8" s="177" t="s">
        <v>8</v>
      </c>
      <c r="F8" s="178"/>
      <c r="G8" s="205" t="s">
        <v>8</v>
      </c>
      <c r="H8" s="179" t="s">
        <v>75</v>
      </c>
      <c r="I8" s="179" t="s">
        <v>75</v>
      </c>
      <c r="J8" s="180" t="s">
        <v>8</v>
      </c>
      <c r="K8" s="177"/>
      <c r="L8" s="178"/>
      <c r="M8" s="205"/>
      <c r="N8" s="179" t="s">
        <v>75</v>
      </c>
      <c r="O8" s="152" t="s">
        <v>75</v>
      </c>
    </row>
    <row r="9" spans="1:15" ht="27" customHeight="1" x14ac:dyDescent="0.25">
      <c r="A9" s="156">
        <v>2</v>
      </c>
      <c r="B9" s="157" t="s">
        <v>133</v>
      </c>
      <c r="C9" s="168" t="s">
        <v>196</v>
      </c>
      <c r="D9" s="176"/>
      <c r="E9" s="177"/>
      <c r="F9" s="178"/>
      <c r="G9" s="205"/>
      <c r="H9" s="179" t="s">
        <v>75</v>
      </c>
      <c r="I9" s="179" t="s">
        <v>75</v>
      </c>
      <c r="J9" s="180"/>
      <c r="K9" s="177"/>
      <c r="L9" s="178"/>
      <c r="M9" s="205"/>
      <c r="N9" s="179" t="s">
        <v>75</v>
      </c>
      <c r="O9" s="152" t="s">
        <v>75</v>
      </c>
    </row>
    <row r="10" spans="1:15" ht="27" customHeight="1" x14ac:dyDescent="0.25">
      <c r="A10" s="156">
        <v>3</v>
      </c>
      <c r="B10" s="157" t="s">
        <v>134</v>
      </c>
      <c r="C10" s="168" t="s">
        <v>195</v>
      </c>
      <c r="D10" s="176"/>
      <c r="E10" s="177"/>
      <c r="F10" s="178"/>
      <c r="G10" s="205"/>
      <c r="H10" s="179" t="s">
        <v>75</v>
      </c>
      <c r="I10" s="179" t="s">
        <v>75</v>
      </c>
      <c r="J10" s="180"/>
      <c r="K10" s="177"/>
      <c r="L10" s="178"/>
      <c r="M10" s="205"/>
      <c r="N10" s="179" t="s">
        <v>75</v>
      </c>
      <c r="O10" s="152" t="s">
        <v>75</v>
      </c>
    </row>
    <row r="11" spans="1:15" ht="27" customHeight="1" x14ac:dyDescent="0.25">
      <c r="A11" s="156">
        <v>4</v>
      </c>
      <c r="B11" s="157" t="s">
        <v>135</v>
      </c>
      <c r="C11" s="168" t="s">
        <v>193</v>
      </c>
      <c r="D11" s="176"/>
      <c r="E11" s="177"/>
      <c r="F11" s="178"/>
      <c r="G11" s="205"/>
      <c r="H11" s="179" t="s">
        <v>75</v>
      </c>
      <c r="I11" s="179" t="s">
        <v>75</v>
      </c>
      <c r="J11" s="180"/>
      <c r="K11" s="177"/>
      <c r="L11" s="178"/>
      <c r="M11" s="205"/>
      <c r="N11" s="179" t="s">
        <v>75</v>
      </c>
      <c r="O11" s="152" t="s">
        <v>75</v>
      </c>
    </row>
    <row r="12" spans="1:15" ht="27" customHeight="1" x14ac:dyDescent="0.25">
      <c r="A12" s="156">
        <v>5</v>
      </c>
      <c r="B12" s="157" t="s">
        <v>136</v>
      </c>
      <c r="C12" s="168" t="s">
        <v>192</v>
      </c>
      <c r="D12" s="176"/>
      <c r="E12" s="177"/>
      <c r="F12" s="178"/>
      <c r="G12" s="205"/>
      <c r="H12" s="179" t="s">
        <v>75</v>
      </c>
      <c r="I12" s="179" t="s">
        <v>75</v>
      </c>
      <c r="J12" s="180"/>
      <c r="K12" s="177"/>
      <c r="L12" s="178"/>
      <c r="M12" s="205"/>
      <c r="N12" s="179" t="s">
        <v>75</v>
      </c>
      <c r="O12" s="152" t="s">
        <v>75</v>
      </c>
    </row>
    <row r="13" spans="1:15" ht="27" customHeight="1" x14ac:dyDescent="0.25">
      <c r="A13" s="156">
        <v>6</v>
      </c>
      <c r="B13" s="157" t="s">
        <v>137</v>
      </c>
      <c r="C13" s="168" t="s">
        <v>191</v>
      </c>
      <c r="D13" s="176"/>
      <c r="E13" s="177"/>
      <c r="F13" s="178"/>
      <c r="G13" s="205"/>
      <c r="H13" s="179" t="s">
        <v>75</v>
      </c>
      <c r="I13" s="179" t="s">
        <v>75</v>
      </c>
      <c r="J13" s="180"/>
      <c r="K13" s="177"/>
      <c r="L13" s="178"/>
      <c r="M13" s="205"/>
      <c r="N13" s="179" t="s">
        <v>75</v>
      </c>
      <c r="O13" s="152" t="s">
        <v>75</v>
      </c>
    </row>
    <row r="14" spans="1:15" ht="27" customHeight="1" x14ac:dyDescent="0.25">
      <c r="A14" s="156">
        <v>7</v>
      </c>
      <c r="B14" s="157" t="s">
        <v>138</v>
      </c>
      <c r="C14" s="168" t="s">
        <v>190</v>
      </c>
      <c r="D14" s="176"/>
      <c r="E14" s="177"/>
      <c r="F14" s="178"/>
      <c r="G14" s="205"/>
      <c r="H14" s="179" t="s">
        <v>75</v>
      </c>
      <c r="I14" s="179" t="s">
        <v>75</v>
      </c>
      <c r="J14" s="180"/>
      <c r="K14" s="177"/>
      <c r="L14" s="178"/>
      <c r="M14" s="205"/>
      <c r="N14" s="179" t="s">
        <v>75</v>
      </c>
      <c r="O14" s="152" t="s">
        <v>75</v>
      </c>
    </row>
    <row r="15" spans="1:15" ht="27" customHeight="1" x14ac:dyDescent="0.25">
      <c r="A15" s="156">
        <v>8</v>
      </c>
      <c r="B15" s="157" t="s">
        <v>139</v>
      </c>
      <c r="C15" s="168" t="s">
        <v>189</v>
      </c>
      <c r="D15" s="176"/>
      <c r="E15" s="177"/>
      <c r="F15" s="178"/>
      <c r="G15" s="205"/>
      <c r="H15" s="179" t="s">
        <v>75</v>
      </c>
      <c r="I15" s="179" t="s">
        <v>75</v>
      </c>
      <c r="J15" s="180"/>
      <c r="K15" s="177"/>
      <c r="L15" s="178"/>
      <c r="M15" s="205"/>
      <c r="N15" s="179" t="s">
        <v>75</v>
      </c>
      <c r="O15" s="152" t="s">
        <v>75</v>
      </c>
    </row>
    <row r="16" spans="1:15" ht="27" customHeight="1" x14ac:dyDescent="0.25">
      <c r="A16" s="156">
        <v>9</v>
      </c>
      <c r="B16" s="157" t="s">
        <v>140</v>
      </c>
      <c r="C16" s="168" t="s">
        <v>188</v>
      </c>
      <c r="D16" s="176"/>
      <c r="E16" s="177"/>
      <c r="F16" s="178"/>
      <c r="G16" s="205"/>
      <c r="H16" s="179" t="s">
        <v>75</v>
      </c>
      <c r="I16" s="179" t="s">
        <v>75</v>
      </c>
      <c r="J16" s="180"/>
      <c r="K16" s="177"/>
      <c r="L16" s="178"/>
      <c r="M16" s="205"/>
      <c r="N16" s="179" t="s">
        <v>75</v>
      </c>
      <c r="O16" s="152" t="s">
        <v>75</v>
      </c>
    </row>
    <row r="17" spans="1:15" ht="27" customHeight="1" x14ac:dyDescent="0.25">
      <c r="A17" s="156">
        <v>10</v>
      </c>
      <c r="B17" s="157" t="s">
        <v>141</v>
      </c>
      <c r="C17" s="168" t="s">
        <v>187</v>
      </c>
      <c r="D17" s="176"/>
      <c r="E17" s="177"/>
      <c r="F17" s="178"/>
      <c r="G17" s="205"/>
      <c r="H17" s="179" t="s">
        <v>75</v>
      </c>
      <c r="I17" s="179" t="s">
        <v>75</v>
      </c>
      <c r="J17" s="180"/>
      <c r="K17" s="177"/>
      <c r="L17" s="178"/>
      <c r="M17" s="205"/>
      <c r="N17" s="179" t="s">
        <v>75</v>
      </c>
      <c r="O17" s="152" t="s">
        <v>75</v>
      </c>
    </row>
    <row r="18" spans="1:15" ht="27" customHeight="1" x14ac:dyDescent="0.25">
      <c r="A18" s="156">
        <v>11</v>
      </c>
      <c r="B18" s="157" t="s">
        <v>142</v>
      </c>
      <c r="C18" s="168" t="s">
        <v>186</v>
      </c>
      <c r="D18" s="176"/>
      <c r="E18" s="177"/>
      <c r="F18" s="178"/>
      <c r="G18" s="205"/>
      <c r="H18" s="179" t="s">
        <v>75</v>
      </c>
      <c r="I18" s="179" t="s">
        <v>75</v>
      </c>
      <c r="J18" s="180"/>
      <c r="K18" s="177"/>
      <c r="L18" s="178"/>
      <c r="M18" s="205"/>
      <c r="N18" s="179" t="s">
        <v>75</v>
      </c>
      <c r="O18" s="152" t="s">
        <v>75</v>
      </c>
    </row>
    <row r="19" spans="1:15" ht="27" customHeight="1" x14ac:dyDescent="0.25">
      <c r="A19" s="156">
        <v>12</v>
      </c>
      <c r="B19" s="157" t="s">
        <v>143</v>
      </c>
      <c r="C19" s="168" t="s">
        <v>185</v>
      </c>
      <c r="D19" s="176"/>
      <c r="E19" s="177"/>
      <c r="F19" s="178"/>
      <c r="G19" s="205"/>
      <c r="H19" s="179" t="s">
        <v>75</v>
      </c>
      <c r="I19" s="179" t="s">
        <v>75</v>
      </c>
      <c r="J19" s="180"/>
      <c r="K19" s="177"/>
      <c r="L19" s="178"/>
      <c r="M19" s="205"/>
      <c r="N19" s="179" t="s">
        <v>75</v>
      </c>
      <c r="O19" s="152" t="s">
        <v>75</v>
      </c>
    </row>
    <row r="20" spans="1:15" ht="27" customHeight="1" x14ac:dyDescent="0.25">
      <c r="A20" s="156">
        <v>13</v>
      </c>
      <c r="B20" s="157" t="s">
        <v>144</v>
      </c>
      <c r="C20" s="168" t="s">
        <v>184</v>
      </c>
      <c r="D20" s="176" t="s">
        <v>8</v>
      </c>
      <c r="E20" s="177" t="s">
        <v>8</v>
      </c>
      <c r="F20" s="178" t="s">
        <v>8</v>
      </c>
      <c r="G20" s="205"/>
      <c r="H20" s="179" t="s">
        <v>75</v>
      </c>
      <c r="I20" s="179" t="s">
        <v>75</v>
      </c>
      <c r="J20" s="180"/>
      <c r="K20" s="177"/>
      <c r="L20" s="178"/>
      <c r="M20" s="205"/>
      <c r="N20" s="179" t="s">
        <v>75</v>
      </c>
      <c r="O20" s="152" t="s">
        <v>75</v>
      </c>
    </row>
    <row r="21" spans="1:15" ht="27" customHeight="1" thickBot="1" x14ac:dyDescent="0.3">
      <c r="A21" s="166">
        <v>14</v>
      </c>
      <c r="B21" s="167" t="s">
        <v>145</v>
      </c>
      <c r="C21" s="169" t="s">
        <v>183</v>
      </c>
      <c r="D21" s="181"/>
      <c r="E21" s="182"/>
      <c r="F21" s="183"/>
      <c r="G21" s="206"/>
      <c r="H21" s="184" t="s">
        <v>75</v>
      </c>
      <c r="I21" s="184" t="s">
        <v>75</v>
      </c>
      <c r="J21" s="185"/>
      <c r="K21" s="182"/>
      <c r="L21" s="183"/>
      <c r="M21" s="206"/>
      <c r="N21" s="184" t="s">
        <v>75</v>
      </c>
      <c r="O21" s="165" t="s">
        <v>75</v>
      </c>
    </row>
    <row r="22" spans="1:15" ht="22.5" customHeight="1" x14ac:dyDescent="0.25">
      <c r="A22" s="468" t="s">
        <v>146</v>
      </c>
      <c r="B22" s="469"/>
      <c r="C22" s="470"/>
      <c r="D22" s="474" t="s">
        <v>146</v>
      </c>
      <c r="E22" s="475"/>
      <c r="F22" s="475"/>
      <c r="G22" s="475"/>
      <c r="H22" s="475"/>
      <c r="I22" s="476"/>
      <c r="J22" s="474" t="s">
        <v>146</v>
      </c>
      <c r="K22" s="475"/>
      <c r="L22" s="475"/>
      <c r="M22" s="475"/>
      <c r="N22" s="475"/>
      <c r="O22" s="476"/>
    </row>
    <row r="23" spans="1:15" ht="27" customHeight="1" x14ac:dyDescent="0.25">
      <c r="A23" s="158">
        <v>15</v>
      </c>
      <c r="B23" s="159" t="s">
        <v>147</v>
      </c>
      <c r="C23" s="170" t="s">
        <v>148</v>
      </c>
      <c r="D23" s="176"/>
      <c r="E23" s="177"/>
      <c r="F23" s="178"/>
      <c r="G23" s="205"/>
      <c r="H23" s="179" t="s">
        <v>75</v>
      </c>
      <c r="I23" s="179" t="s">
        <v>75</v>
      </c>
      <c r="J23" s="180"/>
      <c r="K23" s="177"/>
      <c r="L23" s="178"/>
      <c r="M23" s="205"/>
      <c r="N23" s="179" t="s">
        <v>75</v>
      </c>
      <c r="O23" s="152" t="s">
        <v>75</v>
      </c>
    </row>
    <row r="24" spans="1:15" ht="27" customHeight="1" x14ac:dyDescent="0.25">
      <c r="A24" s="158">
        <v>16</v>
      </c>
      <c r="B24" s="159" t="s">
        <v>149</v>
      </c>
      <c r="C24" s="170" t="s">
        <v>150</v>
      </c>
      <c r="D24" s="176"/>
      <c r="E24" s="177"/>
      <c r="F24" s="178"/>
      <c r="G24" s="205"/>
      <c r="H24" s="179" t="s">
        <v>75</v>
      </c>
      <c r="I24" s="179" t="s">
        <v>75</v>
      </c>
      <c r="J24" s="180"/>
      <c r="K24" s="177"/>
      <c r="L24" s="178"/>
      <c r="M24" s="205"/>
      <c r="N24" s="179" t="s">
        <v>75</v>
      </c>
      <c r="O24" s="152" t="s">
        <v>75</v>
      </c>
    </row>
    <row r="25" spans="1:15" ht="22.5" customHeight="1" x14ac:dyDescent="0.25">
      <c r="A25" s="487" t="s">
        <v>235</v>
      </c>
      <c r="B25" s="488"/>
      <c r="C25" s="489"/>
      <c r="D25" s="490" t="s">
        <v>151</v>
      </c>
      <c r="E25" s="491"/>
      <c r="F25" s="491"/>
      <c r="G25" s="491"/>
      <c r="H25" s="491"/>
      <c r="I25" s="492"/>
      <c r="J25" s="490" t="s">
        <v>151</v>
      </c>
      <c r="K25" s="491"/>
      <c r="L25" s="491"/>
      <c r="M25" s="491"/>
      <c r="N25" s="491"/>
      <c r="O25" s="492"/>
    </row>
    <row r="26" spans="1:15" ht="27" customHeight="1" x14ac:dyDescent="0.25">
      <c r="A26" s="158">
        <v>17</v>
      </c>
      <c r="B26" s="159" t="s">
        <v>152</v>
      </c>
      <c r="C26" s="170" t="s">
        <v>153</v>
      </c>
      <c r="D26" s="176"/>
      <c r="E26" s="177"/>
      <c r="F26" s="178"/>
      <c r="G26" s="205"/>
      <c r="H26" s="179" t="s">
        <v>75</v>
      </c>
      <c r="I26" s="179" t="s">
        <v>75</v>
      </c>
      <c r="J26" s="180"/>
      <c r="K26" s="177"/>
      <c r="L26" s="178"/>
      <c r="M26" s="205"/>
      <c r="N26" s="179" t="s">
        <v>75</v>
      </c>
      <c r="O26" s="152" t="s">
        <v>75</v>
      </c>
    </row>
    <row r="27" spans="1:15" ht="27" customHeight="1" x14ac:dyDescent="0.25">
      <c r="A27" s="158">
        <v>18</v>
      </c>
      <c r="B27" s="159" t="s">
        <v>154</v>
      </c>
      <c r="C27" s="170" t="s">
        <v>155</v>
      </c>
      <c r="D27" s="176"/>
      <c r="E27" s="177"/>
      <c r="F27" s="178"/>
      <c r="G27" s="205"/>
      <c r="H27" s="179" t="s">
        <v>75</v>
      </c>
      <c r="I27" s="179" t="s">
        <v>75</v>
      </c>
      <c r="J27" s="180"/>
      <c r="K27" s="177"/>
      <c r="L27" s="178"/>
      <c r="M27" s="205"/>
      <c r="N27" s="179" t="s">
        <v>75</v>
      </c>
      <c r="O27" s="152" t="s">
        <v>75</v>
      </c>
    </row>
    <row r="28" spans="1:15" ht="27" customHeight="1" x14ac:dyDescent="0.25">
      <c r="A28" s="158">
        <v>19</v>
      </c>
      <c r="B28" s="159" t="s">
        <v>156</v>
      </c>
      <c r="C28" s="170" t="s">
        <v>157</v>
      </c>
      <c r="D28" s="176"/>
      <c r="E28" s="177"/>
      <c r="F28" s="178"/>
      <c r="G28" s="205"/>
      <c r="H28" s="179" t="s">
        <v>75</v>
      </c>
      <c r="I28" s="179" t="s">
        <v>75</v>
      </c>
      <c r="J28" s="180"/>
      <c r="K28" s="177"/>
      <c r="L28" s="178"/>
      <c r="M28" s="205"/>
      <c r="N28" s="179" t="s">
        <v>75</v>
      </c>
      <c r="O28" s="152" t="s">
        <v>75</v>
      </c>
    </row>
    <row r="29" spans="1:15" ht="22.5" customHeight="1" x14ac:dyDescent="0.25">
      <c r="A29" s="484" t="s">
        <v>236</v>
      </c>
      <c r="B29" s="485"/>
      <c r="C29" s="486"/>
      <c r="D29" s="490" t="s">
        <v>158</v>
      </c>
      <c r="E29" s="491"/>
      <c r="F29" s="491"/>
      <c r="G29" s="491"/>
      <c r="H29" s="491"/>
      <c r="I29" s="492"/>
      <c r="J29" s="490" t="s">
        <v>158</v>
      </c>
      <c r="K29" s="491"/>
      <c r="L29" s="491"/>
      <c r="M29" s="491"/>
      <c r="N29" s="491"/>
      <c r="O29" s="492"/>
    </row>
    <row r="30" spans="1:15" ht="27" customHeight="1" x14ac:dyDescent="0.25">
      <c r="A30" s="158">
        <v>20</v>
      </c>
      <c r="B30" s="159" t="s">
        <v>177</v>
      </c>
      <c r="C30" s="170" t="s">
        <v>159</v>
      </c>
      <c r="D30" s="176"/>
      <c r="E30" s="177"/>
      <c r="F30" s="178"/>
      <c r="G30" s="205"/>
      <c r="H30" s="179" t="s">
        <v>75</v>
      </c>
      <c r="I30" s="179" t="s">
        <v>75</v>
      </c>
      <c r="J30" s="180"/>
      <c r="K30" s="177"/>
      <c r="L30" s="178"/>
      <c r="M30" s="205"/>
      <c r="N30" s="179" t="s">
        <v>75</v>
      </c>
      <c r="O30" s="152" t="s">
        <v>75</v>
      </c>
    </row>
    <row r="31" spans="1:15" ht="27" customHeight="1" x14ac:dyDescent="0.25">
      <c r="A31" s="158">
        <v>21</v>
      </c>
      <c r="B31" s="159" t="s">
        <v>160</v>
      </c>
      <c r="C31" s="170" t="s">
        <v>161</v>
      </c>
      <c r="D31" s="176"/>
      <c r="E31" s="177"/>
      <c r="F31" s="178"/>
      <c r="G31" s="205"/>
      <c r="H31" s="179" t="s">
        <v>75</v>
      </c>
      <c r="I31" s="179" t="s">
        <v>75</v>
      </c>
      <c r="J31" s="180"/>
      <c r="K31" s="177"/>
      <c r="L31" s="178"/>
      <c r="M31" s="205"/>
      <c r="N31" s="179" t="s">
        <v>75</v>
      </c>
      <c r="O31" s="152" t="s">
        <v>75</v>
      </c>
    </row>
    <row r="32" spans="1:15" ht="27" customHeight="1" x14ac:dyDescent="0.25">
      <c r="A32" s="158">
        <v>22</v>
      </c>
      <c r="B32" s="159" t="s">
        <v>162</v>
      </c>
      <c r="C32" s="170" t="s">
        <v>163</v>
      </c>
      <c r="D32" s="176"/>
      <c r="E32" s="177"/>
      <c r="F32" s="178"/>
      <c r="G32" s="205"/>
      <c r="H32" s="179" t="s">
        <v>75</v>
      </c>
      <c r="I32" s="179" t="s">
        <v>75</v>
      </c>
      <c r="J32" s="180"/>
      <c r="K32" s="177"/>
      <c r="L32" s="178"/>
      <c r="M32" s="205"/>
      <c r="N32" s="179" t="s">
        <v>75</v>
      </c>
      <c r="O32" s="152" t="s">
        <v>75</v>
      </c>
    </row>
    <row r="33" spans="1:15" ht="27" customHeight="1" x14ac:dyDescent="0.25">
      <c r="A33" s="158">
        <v>23</v>
      </c>
      <c r="B33" s="159" t="s">
        <v>178</v>
      </c>
      <c r="C33" s="170" t="s">
        <v>164</v>
      </c>
      <c r="D33" s="176"/>
      <c r="E33" s="177"/>
      <c r="F33" s="178"/>
      <c r="G33" s="205"/>
      <c r="H33" s="179" t="s">
        <v>75</v>
      </c>
      <c r="I33" s="179" t="s">
        <v>75</v>
      </c>
      <c r="J33" s="180"/>
      <c r="K33" s="177"/>
      <c r="L33" s="178"/>
      <c r="M33" s="205"/>
      <c r="N33" s="179" t="s">
        <v>75</v>
      </c>
      <c r="O33" s="152" t="s">
        <v>75</v>
      </c>
    </row>
    <row r="34" spans="1:15" ht="27" customHeight="1" x14ac:dyDescent="0.25">
      <c r="A34" s="158">
        <v>24</v>
      </c>
      <c r="B34" s="159" t="s">
        <v>179</v>
      </c>
      <c r="C34" s="170" t="s">
        <v>180</v>
      </c>
      <c r="D34" s="176"/>
      <c r="E34" s="177"/>
      <c r="F34" s="178"/>
      <c r="G34" s="205"/>
      <c r="H34" s="179" t="s">
        <v>75</v>
      </c>
      <c r="I34" s="179" t="s">
        <v>75</v>
      </c>
      <c r="J34" s="180"/>
      <c r="K34" s="177"/>
      <c r="L34" s="178"/>
      <c r="M34" s="205"/>
      <c r="N34" s="179" t="s">
        <v>75</v>
      </c>
      <c r="O34" s="152" t="s">
        <v>75</v>
      </c>
    </row>
    <row r="35" spans="1:15" ht="27" customHeight="1" x14ac:dyDescent="0.25">
      <c r="A35" s="158">
        <v>25</v>
      </c>
      <c r="B35" s="159" t="s">
        <v>181</v>
      </c>
      <c r="C35" s="170" t="s">
        <v>182</v>
      </c>
      <c r="D35" s="176"/>
      <c r="E35" s="177"/>
      <c r="F35" s="178"/>
      <c r="G35" s="205"/>
      <c r="H35" s="179" t="s">
        <v>75</v>
      </c>
      <c r="I35" s="179" t="s">
        <v>75</v>
      </c>
      <c r="J35" s="180"/>
      <c r="K35" s="177"/>
      <c r="L35" s="178"/>
      <c r="M35" s="205"/>
      <c r="N35" s="179" t="s">
        <v>75</v>
      </c>
      <c r="O35" s="152" t="s">
        <v>75</v>
      </c>
    </row>
    <row r="36" spans="1:15" ht="22.5" customHeight="1" x14ac:dyDescent="0.25">
      <c r="A36" s="487" t="s">
        <v>237</v>
      </c>
      <c r="B36" s="488"/>
      <c r="C36" s="489"/>
      <c r="D36" s="490" t="s">
        <v>158</v>
      </c>
      <c r="E36" s="491"/>
      <c r="F36" s="491"/>
      <c r="G36" s="491"/>
      <c r="H36" s="491"/>
      <c r="I36" s="492"/>
      <c r="J36" s="490" t="s">
        <v>158</v>
      </c>
      <c r="K36" s="491"/>
      <c r="L36" s="491"/>
      <c r="M36" s="491"/>
      <c r="N36" s="491"/>
      <c r="O36" s="492"/>
    </row>
    <row r="37" spans="1:15" ht="27" customHeight="1" x14ac:dyDescent="0.25">
      <c r="A37" s="158">
        <v>26</v>
      </c>
      <c r="B37" s="159" t="s">
        <v>165</v>
      </c>
      <c r="C37" s="170" t="s">
        <v>166</v>
      </c>
      <c r="D37" s="176"/>
      <c r="E37" s="177"/>
      <c r="F37" s="178"/>
      <c r="G37" s="205"/>
      <c r="H37" s="179" t="s">
        <v>75</v>
      </c>
      <c r="I37" s="179" t="s">
        <v>75</v>
      </c>
      <c r="J37" s="180"/>
      <c r="K37" s="177"/>
      <c r="L37" s="178"/>
      <c r="M37" s="205"/>
      <c r="N37" s="179" t="s">
        <v>75</v>
      </c>
      <c r="O37" s="152" t="s">
        <v>75</v>
      </c>
    </row>
    <row r="38" spans="1:15" ht="27" customHeight="1" x14ac:dyDescent="0.25">
      <c r="A38" s="158">
        <v>27</v>
      </c>
      <c r="B38" s="159" t="s">
        <v>167</v>
      </c>
      <c r="C38" s="170" t="s">
        <v>168</v>
      </c>
      <c r="D38" s="176"/>
      <c r="E38" s="177"/>
      <c r="F38" s="178"/>
      <c r="G38" s="205"/>
      <c r="H38" s="179" t="s">
        <v>75</v>
      </c>
      <c r="I38" s="179" t="s">
        <v>75</v>
      </c>
      <c r="J38" s="180"/>
      <c r="K38" s="177"/>
      <c r="L38" s="178"/>
      <c r="M38" s="205"/>
      <c r="N38" s="179" t="s">
        <v>75</v>
      </c>
      <c r="O38" s="152" t="s">
        <v>75</v>
      </c>
    </row>
    <row r="39" spans="1:15" ht="18" customHeight="1" x14ac:dyDescent="0.25">
      <c r="A39" s="487" t="s">
        <v>210</v>
      </c>
      <c r="B39" s="488"/>
      <c r="C39" s="489"/>
      <c r="D39" s="493" t="s">
        <v>210</v>
      </c>
      <c r="E39" s="494"/>
      <c r="F39" s="494"/>
      <c r="G39" s="494"/>
      <c r="H39" s="494"/>
      <c r="I39" s="495"/>
      <c r="J39" s="493" t="s">
        <v>210</v>
      </c>
      <c r="K39" s="494"/>
      <c r="L39" s="494"/>
      <c r="M39" s="494"/>
      <c r="N39" s="494"/>
      <c r="O39" s="495"/>
    </row>
    <row r="40" spans="1:15" ht="27" customHeight="1" thickBot="1" x14ac:dyDescent="0.3">
      <c r="A40" s="160">
        <v>28</v>
      </c>
      <c r="B40" s="161" t="s">
        <v>211</v>
      </c>
      <c r="C40" s="171" t="s">
        <v>212</v>
      </c>
      <c r="D40" s="208"/>
      <c r="E40" s="209"/>
      <c r="F40" s="210"/>
      <c r="G40" s="207"/>
      <c r="H40" s="184" t="s">
        <v>75</v>
      </c>
      <c r="I40" s="184" t="s">
        <v>75</v>
      </c>
      <c r="J40" s="211"/>
      <c r="K40" s="209"/>
      <c r="L40" s="210"/>
      <c r="M40" s="207"/>
      <c r="N40" s="184" t="s">
        <v>75</v>
      </c>
      <c r="O40" s="165" t="s">
        <v>75</v>
      </c>
    </row>
    <row r="45" spans="1:15" x14ac:dyDescent="0.25">
      <c r="L45" s="164" t="s">
        <v>8</v>
      </c>
      <c r="M45" s="164"/>
    </row>
  </sheetData>
  <sheetProtection password="DE17" sheet="1" objects="1" scenarios="1"/>
  <mergeCells count="24">
    <mergeCell ref="A29:C29"/>
    <mergeCell ref="A36:C36"/>
    <mergeCell ref="A39:C39"/>
    <mergeCell ref="D25:I25"/>
    <mergeCell ref="J25:O25"/>
    <mergeCell ref="D29:I29"/>
    <mergeCell ref="J29:O29"/>
    <mergeCell ref="D36:I36"/>
    <mergeCell ref="J36:O36"/>
    <mergeCell ref="D39:I39"/>
    <mergeCell ref="J39:O39"/>
    <mergeCell ref="A25:C25"/>
    <mergeCell ref="J5:O5"/>
    <mergeCell ref="A1:O1"/>
    <mergeCell ref="A2:O4"/>
    <mergeCell ref="A5:A6"/>
    <mergeCell ref="A22:C22"/>
    <mergeCell ref="A7:C7"/>
    <mergeCell ref="D7:I7"/>
    <mergeCell ref="J7:O7"/>
    <mergeCell ref="D22:I22"/>
    <mergeCell ref="J22:O22"/>
    <mergeCell ref="D5:I5"/>
    <mergeCell ref="B5:C6"/>
  </mergeCells>
  <printOptions horizontalCentered="1"/>
  <pageMargins left="0.59055118110236227" right="0.55118110236220474" top="0.86614173228346458" bottom="0.59055118110236227" header="0.31496062992125984" footer="0.31496062992125984"/>
  <pageSetup scale="43" orientation="landscape" r:id="rId1"/>
  <headerFooter>
    <oddHeader>&amp;CINSTITUTO NACIONAL DE CANCEROLOGÍA
Empresa Social del Estado
UPGRADE TÉCNICO Y FUNCIONAL 
SAP R/3 ECC 6.0 A ECC 6.17</oddHeader>
    <oddFooter>&amp;LConvPúb_UpgradeSAP2014_V4.0&amp;C&amp;D - &amp;T&amp;RHoja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Eval_Requisitos</vt:lpstr>
      <vt:lpstr>ProducServic</vt:lpstr>
      <vt:lpstr>CostosConsultoria</vt:lpstr>
      <vt:lpstr>OtrosCostos</vt:lpstr>
      <vt:lpstr>TotalCostos</vt:lpstr>
      <vt:lpstr>Experiencia</vt:lpstr>
      <vt:lpstr>RRHH_Upgrade</vt:lpstr>
      <vt:lpstr>RRHH_Soporte</vt:lpstr>
      <vt:lpstr>CostosConsultoria!Área_de_impresión</vt:lpstr>
      <vt:lpstr>Eval_Requisitos!Área_de_impresión</vt:lpstr>
      <vt:lpstr>Experiencia!Área_de_impresión</vt:lpstr>
      <vt:lpstr>OtrosCostos!Área_de_impresión</vt:lpstr>
      <vt:lpstr>ProducServic!Área_de_impresión</vt:lpstr>
      <vt:lpstr>RRHH_Soporte!Área_de_impresión</vt:lpstr>
      <vt:lpstr>RRHH_Upgrade!Área_de_impresión</vt:lpstr>
      <vt:lpstr>TotalCostos!Área_de_impresión</vt:lpstr>
      <vt:lpstr>Eval_Requisitos!Títulos_a_imprimir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Funcionario del INC</cp:lastModifiedBy>
  <cp:lastPrinted>2014-08-30T00:41:55Z</cp:lastPrinted>
  <dcterms:created xsi:type="dcterms:W3CDTF">2006-05-31T01:23:26Z</dcterms:created>
  <dcterms:modified xsi:type="dcterms:W3CDTF">2014-08-30T00:43:04Z</dcterms:modified>
</cp:coreProperties>
</file>