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ERVICIOS TECNOLOGICOS\EJERCICIOS AE\AE OUTSOURCING TI\TO-BE\Estudio previo - trabajo\Final\Estudio_outsourcing\"/>
    </mc:Choice>
  </mc:AlternateContent>
  <bookViews>
    <workbookView xWindow="0" yWindow="0" windowWidth="20490" windowHeight="7755" tabRatio="802"/>
  </bookViews>
  <sheets>
    <sheet name="Principal" sheetId="1" r:id="rId1"/>
    <sheet name="Hardware" sheetId="8" r:id="rId2"/>
    <sheet name="ServiciosImpresión" sheetId="7" r:id="rId3"/>
    <sheet name="ServicioDirAct" sheetId="10" r:id="rId4"/>
    <sheet name="ServicioRed" sheetId="9" r:id="rId5"/>
    <sheet name="ServicioSeguridad" sheetId="11" r:id="rId6"/>
    <sheet name="ServicioOperaTI" sheetId="12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9" i="1"/>
  <c r="E17" i="1"/>
  <c r="E16" i="1"/>
  <c r="E15" i="1"/>
  <c r="E14" i="1"/>
  <c r="E13" i="1"/>
  <c r="E12" i="1"/>
  <c r="E11" i="1"/>
  <c r="D20" i="1" l="1"/>
  <c r="D19" i="1"/>
  <c r="D17" i="1"/>
  <c r="D16" i="1"/>
  <c r="D15" i="1"/>
  <c r="D14" i="1"/>
  <c r="D13" i="1"/>
  <c r="D12" i="1"/>
  <c r="D11" i="1"/>
  <c r="C19" i="1" l="1"/>
  <c r="C20" i="1"/>
  <c r="C16" i="1"/>
  <c r="C17" i="1"/>
  <c r="C18" i="1"/>
  <c r="C13" i="1"/>
  <c r="C14" i="1"/>
  <c r="C15" i="1"/>
  <c r="C12" i="1"/>
  <c r="C11" i="1"/>
  <c r="C10" i="1"/>
  <c r="B10" i="1"/>
  <c r="C9" i="1"/>
  <c r="B9" i="1"/>
  <c r="C8" i="1"/>
  <c r="B8" i="1"/>
  <c r="H25" i="11" l="1"/>
  <c r="G25" i="11"/>
  <c r="H24" i="11"/>
  <c r="H23" i="11"/>
  <c r="G24" i="11" s="1"/>
  <c r="G23" i="11"/>
  <c r="H22" i="11"/>
  <c r="H21" i="11"/>
  <c r="G22" i="11" s="1"/>
  <c r="H15" i="11"/>
  <c r="H14" i="11"/>
  <c r="G15" i="11" s="1"/>
  <c r="G14" i="11"/>
  <c r="H13" i="11"/>
  <c r="H12" i="11"/>
  <c r="G13" i="11" s="1"/>
  <c r="G12" i="11"/>
  <c r="H11" i="11"/>
  <c r="A8" i="11"/>
  <c r="H35" i="9"/>
  <c r="H34" i="9"/>
  <c r="G35" i="9" s="1"/>
  <c r="G34" i="9"/>
  <c r="H33" i="9"/>
  <c r="H32" i="9"/>
  <c r="G33" i="9" s="1"/>
  <c r="G32" i="9"/>
  <c r="H31" i="9"/>
  <c r="H25" i="9"/>
  <c r="G25" i="9"/>
  <c r="H24" i="9"/>
  <c r="H23" i="9"/>
  <c r="G24" i="9" s="1"/>
  <c r="G23" i="9"/>
  <c r="H22" i="9"/>
  <c r="H21" i="9"/>
  <c r="G22" i="9" s="1"/>
  <c r="H15" i="9"/>
  <c r="H14" i="9"/>
  <c r="G15" i="9" s="1"/>
  <c r="G14" i="9"/>
  <c r="H13" i="9"/>
  <c r="H12" i="9"/>
  <c r="G13" i="9" s="1"/>
  <c r="G12" i="9"/>
  <c r="H11" i="9"/>
  <c r="A8" i="9"/>
  <c r="H15" i="10"/>
  <c r="H14" i="10"/>
  <c r="G15" i="10" s="1"/>
  <c r="G14" i="10"/>
  <c r="H13" i="10"/>
  <c r="H12" i="10"/>
  <c r="G13" i="10" s="1"/>
  <c r="G12" i="10"/>
  <c r="H11" i="10"/>
  <c r="A8" i="10"/>
  <c r="B12" i="1" s="1"/>
  <c r="I14" i="7"/>
  <c r="I13" i="7"/>
  <c r="I12" i="7"/>
  <c r="I11" i="7"/>
  <c r="A8" i="7"/>
  <c r="B11" i="1" s="1"/>
  <c r="A16" i="8"/>
  <c r="A21" i="8" s="1"/>
  <c r="A18" i="11" l="1"/>
  <c r="B16" i="1"/>
  <c r="A18" i="9"/>
  <c r="B13" i="1"/>
  <c r="A28" i="9" l="1"/>
  <c r="B15" i="1" s="1"/>
  <c r="B14" i="1"/>
  <c r="A28" i="11"/>
  <c r="B17" i="1"/>
  <c r="B18" i="1" l="1"/>
  <c r="A8" i="12"/>
  <c r="B19" i="1" l="1"/>
  <c r="A16" i="12"/>
  <c r="B20" i="1" s="1"/>
</calcChain>
</file>

<file path=xl/sharedStrings.xml><?xml version="1.0" encoding="utf-8"?>
<sst xmlns="http://schemas.openxmlformats.org/spreadsheetml/2006/main" count="191" uniqueCount="93">
  <si>
    <t>DE&lt;=</t>
  </si>
  <si>
    <t>COMPONENTES</t>
  </si>
  <si>
    <t>DESCRIPCION</t>
  </si>
  <si>
    <t>GESTION DE SEGURIDAD INFORMATICA</t>
  </si>
  <si>
    <t>DESCRIPCION ANS</t>
  </si>
  <si>
    <t>Disponibilidad servicio de impresión</t>
  </si>
  <si>
    <t>HARDWARE</t>
  </si>
  <si>
    <t>SERVICIOS DE IMPRESIÓN</t>
  </si>
  <si>
    <t>GESTIÓN DE SERVICIOS DE DIRECTORIO ACTIVO Y DOMINIO</t>
  </si>
  <si>
    <t>GESTION DE SERVICIOS DE REDES DE VOZ, DATOS Y CONECTIVIDAD</t>
  </si>
  <si>
    <t>GESTION DE OPERACIONES TI</t>
  </si>
  <si>
    <t>ANS</t>
  </si>
  <si>
    <t>Descripción</t>
  </si>
  <si>
    <t>A &gt;=</t>
  </si>
  <si>
    <t>Tiempo Máximo Indisponibilidad (Horas)</t>
  </si>
  <si>
    <t>Descuento Sobre Valor Mensual</t>
  </si>
  <si>
    <t>%</t>
  </si>
  <si>
    <t>Tabla de descuento</t>
  </si>
  <si>
    <t>Medir la disponibilidad del servicio de WLAN para el 100% de las areas del INC</t>
  </si>
  <si>
    <t xml:space="preserve">Medir la Disponibilidad del dispositivo de Seguridad, Firewall.   </t>
  </si>
  <si>
    <t>Menor que 90,0%</t>
  </si>
  <si>
    <t>Menor que 99.44%</t>
  </si>
  <si>
    <t>Soporte, atención de incidentes, requerimientos y mantenimiento correctivo e instalación de equipos de continuidad para Servidores, Equipos de Cómputo, Portátiles, Impresoras, escáneres, equipos de Red y demás elementos tecnológicos del INC incluido equipos Administrados</t>
  </si>
  <si>
    <t>NIVELES DE SERVICIO OBJETIVO
NSO %</t>
  </si>
  <si>
    <t>NIVELES DE SERVICIO MÍNIMOS
NSM %</t>
  </si>
  <si>
    <t>CONVOCATORIA PÚBLICA N° XXX - 2019</t>
  </si>
  <si>
    <t>Formula</t>
  </si>
  <si>
    <t>Tiempo Maximo</t>
  </si>
  <si>
    <t xml:space="preserve">Atención de incidentes </t>
  </si>
  <si>
    <t xml:space="preserve">Mide la atención de incidentes de Hardware y software que superan el tiempo maximo de atención.
</t>
  </si>
  <si>
    <t>(Número de incidentes que superan tiempo maximo de atención * 100)/(Número de de incidentes totales en el mes)</t>
  </si>
  <si>
    <t>60 minutos</t>
  </si>
  <si>
    <t>Mayor que 5,01%</t>
  </si>
  <si>
    <t xml:space="preserve">Servicios relacionados con la disponibilidad del equipo operativo y funcional </t>
  </si>
  <si>
    <r>
      <t xml:space="preserve">Tiempo de indisponibilidad del equipo operativo y funcional  que supere el tiempo maximo de todo el Hardware.
</t>
    </r>
    <r>
      <rPr>
        <sz val="8"/>
        <color rgb="FF000000"/>
        <rFont val="Arial"/>
        <family val="2"/>
      </rPr>
      <t>- PCs
-Impresoras
-Servidores</t>
    </r>
  </si>
  <si>
    <t>Despues de superado los 120 minutos de indisponibilidad del servicio, se aplicara este ANS.</t>
  </si>
  <si>
    <t>120 minutos</t>
  </si>
  <si>
    <t>Valor mensual del arrendamiento del equipo afectado  por cada día de afectación</t>
  </si>
  <si>
    <t xml:space="preserve">Atención de requerimiento </t>
  </si>
  <si>
    <t>Mide la atención de requerimiento de Hardware y software.</t>
  </si>
  <si>
    <t>(Número de requerimientos que superan tiempo maximo de atención * 100)/(Número de de incidentes totales en el mes)</t>
  </si>
  <si>
    <t>Meyor que 5,01%</t>
  </si>
  <si>
    <t>Tiempo de disponibilidad
mensual esperado (horas)</t>
  </si>
  <si>
    <t>Tiempo en que está disponible el servicio de impresión  cuando sea requerido.  (Servicios de impresión)</t>
  </si>
  <si>
    <t>Se tomará en cuenta la sumatoria de inactividad del servicio reportada por la herramienta durante el mes.</t>
  </si>
  <si>
    <t>Menor que 99.55%</t>
  </si>
  <si>
    <t>Disponibilidad del servicio de dominio, DHCP y DNS</t>
  </si>
  <si>
    <t>Medir la disponibilidad del servicio de dominio, DHCP y DNS</t>
  </si>
  <si>
    <t>Tiempo Máximo Indisponibilidad (minutos)</t>
  </si>
  <si>
    <t>Valor por debajo de 99,44 de disponibilidad se liquidaran al 1% del valor mensual del contrato antes de IVA por cada hora o fracción de indisponiblidad adicional</t>
  </si>
  <si>
    <t>Tiempo de disponibilidad
mensual esperado (minutos)</t>
  </si>
  <si>
    <t>Disponibilidad de la red LAN</t>
  </si>
  <si>
    <t>Mide la disponibilidad de la conectividad de la red LAN.</t>
  </si>
  <si>
    <t>Se tomará en cuenta la sumatoria de inactividad de la red LAN reportada por la herramienta durante el mes.</t>
  </si>
  <si>
    <t>Disponibilidad de la red WLAN</t>
  </si>
  <si>
    <t>Se tomará en cuenta la sumatoria de inactividad del servicio de WLAN reportada por la herramienta durante el mes.</t>
  </si>
  <si>
    <t>Valor por debajo de 99,44 de disponibilidad se liquidaran al 0,1% del valor mensual del contrato antes de IVA por cada hora o fracción de indisponiblidad adicional</t>
  </si>
  <si>
    <t>Conectividad Internet</t>
  </si>
  <si>
    <t xml:space="preserve"> Medir la disponibilidad del servicio de internet para el 100% del INC</t>
  </si>
  <si>
    <t>Se tomará en cuenta la sumatoria de inactividad del servicio de internet reportada por la herramienta durante el mes.</t>
  </si>
  <si>
    <t>Valor por debajo de 99,44 de disponibilidad se liquidaran al 0,2% del valor mensual del contrato antes de IVA por cada hora o fracción de indisponiblidad adicional</t>
  </si>
  <si>
    <t>Disponibilidad del sistema de seguridad Firewall</t>
  </si>
  <si>
    <t xml:space="preserve">Se tomará en cuenta la sumatoria de inactividad del servicio de seguridad Firewall reportada por la herramienta durante el mes. </t>
  </si>
  <si>
    <t>Valor por debajo de 99,44 % de disponibilidad se liquidaran al 0,2% del valor mensual del contrato antes de IVA por cada hora o fracción de indisponiblidad adicional</t>
  </si>
  <si>
    <t>Disponibilidad del Antispam</t>
  </si>
  <si>
    <t>Medir la disponibilidad del antispam para las computadoras y servidores del INC</t>
  </si>
  <si>
    <t>Se tomará en cuenta la sumatoria de inactividad del servicio de antispam reportada por la herramienta durante el mes.</t>
  </si>
  <si>
    <t>Valor por debajo de 99,44 %de disponibilidad se liquidaran al 1% del valor mensual del contrato antes de IVA .</t>
  </si>
  <si>
    <t>Atención de incidentes de seguridad</t>
  </si>
  <si>
    <t xml:space="preserve">Mide la atención de incidentes de de seguridad
</t>
  </si>
  <si>
    <t xml:space="preserve">(Número de incidentes de seguridad que superan tiempo maximo de atención * 100)/(Número de de incidentes totales en el mes)
</t>
  </si>
  <si>
    <t>180 minutos</t>
  </si>
  <si>
    <t>Mayor que 5,0%</t>
  </si>
  <si>
    <t>Disponibilidad de la plataforma de la  Mesa de Servicio</t>
  </si>
  <si>
    <t>Medir la disponibilidad de la plataforma de la mesa de ayuda.</t>
  </si>
  <si>
    <t>Se tomará en cuenta la sumatoria de inactividad de la plataforma de mesa de servicios reportada por la herramienta durante el mes.</t>
  </si>
  <si>
    <t>Efectividad en la atención las Llamadas de la mesa de servicios</t>
  </si>
  <si>
    <t>Mide la cantidad de llamadas contestadas sobre el total de llamadas entrantes</t>
  </si>
  <si>
    <t>(cantidad de llamadas contestadas / total de llamadas entrantes)</t>
  </si>
  <si>
    <t>Menor que 86,0%</t>
  </si>
  <si>
    <t>ANEXO ACUERDOS DE NIVELES DE SERVICIO</t>
  </si>
  <si>
    <t>Valor por debajo de 90,0 %de disponibilidad se liquidaran al 1% del valor mensual del contrato antes de IVA.</t>
  </si>
  <si>
    <t>ANS SERVICIOS DE IMPRESIÓN</t>
  </si>
  <si>
    <t>ANS SERVICIOS DE SEGURIDAD INFORMATICA</t>
  </si>
  <si>
    <t>ANS SERVICIOS DE REDES DE VOZ, DATOS Y CONECTIVIDAD</t>
  </si>
  <si>
    <t>ANS SERVICIOS DE DIRECTORIO ACTIVO Y DOMINIO</t>
  </si>
  <si>
    <t>ANS MESA DE AYUDA</t>
  </si>
  <si>
    <t>COMPAÑÍA PROPONENTE:</t>
  </si>
  <si>
    <t>DIRECCIÓN:</t>
  </si>
  <si>
    <t>TELÉFONO:</t>
  </si>
  <si>
    <t>CORREO ELECTRÓNICO:</t>
  </si>
  <si>
    <t>--</t>
  </si>
  <si>
    <t>Los decuentos se aplicaran sobre la facturación mensual de mes de los servicios prestados por el 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</si>
</sst>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\ #,##0_);[Red]\(&quot;$&quot;\ #,##0\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 [$$-240A]\ * #,##0.00_ ;_ [$$-240A]\ * \-#,##0.00_ ;_ [$$-240A]\ * &quot;-&quot;??_ ;_ @_ "/>
    <numFmt numFmtId="165" formatCode="0.0%"/>
    <numFmt numFmtId="166" formatCode="_-* #,##0_-;\-* #,##0_-;_-* &quot;-&quot;_-;_-@_-"/>
    <numFmt numFmtId="167" formatCode="_-* #,##0.00_-;\-* #,##0.00_-;_-* &quot;-&quot;??_-;_-@_-"/>
    <numFmt numFmtId="168" formatCode="&quot;$&quot;#,##0;[Red]\-&quot;$&quot;#,##0"/>
    <numFmt numFmtId="169" formatCode="_ [$€-2]\ * #,##0.00_ ;_ [$€-2]\ * \-#,##0.00_ ;_ [$€-2]\ * &quot;-&quot;??_ "/>
    <numFmt numFmtId="170" formatCode="0.0"/>
  </numFmts>
  <fonts count="40"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10"/>
      <name val="Arial"/>
      <family val="2"/>
    </font>
    <font>
      <b/>
      <sz val="9"/>
      <color theme="0"/>
      <name val="Verdana"/>
      <family val="2"/>
    </font>
    <font>
      <b/>
      <sz val="9"/>
      <color indexed="9"/>
      <name val="Verdana"/>
      <family val="2"/>
    </font>
    <font>
      <sz val="9"/>
      <name val="Verdana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</font>
    <font>
      <sz val="10"/>
      <name val="Helv"/>
      <charset val="204"/>
    </font>
    <font>
      <b/>
      <sz val="14"/>
      <name val="Helv"/>
    </font>
    <font>
      <sz val="24"/>
      <color indexed="13"/>
      <name val="Helv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8"/>
      <color theme="1"/>
      <name val="Calibri"/>
      <family val="2"/>
      <scheme val="minor"/>
    </font>
    <font>
      <b/>
      <sz val="10"/>
      <name val="Verdana"/>
      <family val="2"/>
    </font>
    <font>
      <u/>
      <sz val="10"/>
      <name val="Verdana"/>
      <family val="2"/>
    </font>
    <font>
      <b/>
      <sz val="14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12"/>
      </patternFill>
    </fill>
    <fill>
      <patternFill patternType="solid">
        <fgColor rgb="FFC00000"/>
        <bgColor indexed="64"/>
      </patternFill>
    </fill>
    <fill>
      <patternFill patternType="solid">
        <fgColor indexed="2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71">
    <xf numFmtId="0" fontId="0" fillId="0" borderId="0"/>
    <xf numFmtId="164" fontId="2" fillId="0" borderId="0"/>
    <xf numFmtId="0" fontId="2" fillId="0" borderId="0"/>
    <xf numFmtId="0" fontId="2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4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9" borderId="0" applyNumberFormat="0" applyBorder="0" applyAlignment="0" applyProtection="0"/>
    <xf numFmtId="0" fontId="15" fillId="6" borderId="0" applyNumberFormat="0" applyBorder="0" applyAlignment="0" applyProtection="0"/>
    <xf numFmtId="0" fontId="15" fillId="16" borderId="0" applyNumberFormat="0" applyBorder="0" applyAlignment="0" applyProtection="0"/>
    <xf numFmtId="0" fontId="15" fillId="14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9" fillId="11" borderId="0" applyNumberFormat="0" applyBorder="0" applyAlignment="0" applyProtection="0"/>
    <xf numFmtId="0" fontId="23" fillId="19" borderId="38" applyNumberFormat="0" applyAlignment="0" applyProtection="0"/>
    <xf numFmtId="0" fontId="17" fillId="20" borderId="39" applyNumberFormat="0" applyAlignment="0" applyProtection="0"/>
    <xf numFmtId="0" fontId="11" fillId="0" borderId="0"/>
    <xf numFmtId="0" fontId="11" fillId="0" borderId="40"/>
    <xf numFmtId="0" fontId="12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24" fillId="0" borderId="41" applyNumberFormat="0" applyFill="0" applyAlignment="0" applyProtection="0"/>
    <xf numFmtId="0" fontId="25" fillId="0" borderId="42" applyNumberFormat="0" applyFill="0" applyAlignment="0" applyProtection="0"/>
    <xf numFmtId="0" fontId="26" fillId="0" borderId="43" applyNumberFormat="0" applyFill="0" applyAlignment="0" applyProtection="0"/>
    <xf numFmtId="0" fontId="26" fillId="0" borderId="0" applyNumberFormat="0" applyFill="0" applyBorder="0" applyAlignment="0" applyProtection="0"/>
    <xf numFmtId="0" fontId="18" fillId="12" borderId="38" applyNumberFormat="0" applyAlignment="0" applyProtection="0"/>
    <xf numFmtId="0" fontId="13" fillId="21" borderId="40"/>
    <xf numFmtId="0" fontId="21" fillId="0" borderId="44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Border="0"/>
    <xf numFmtId="0" fontId="2" fillId="0" borderId="0"/>
    <xf numFmtId="0" fontId="2" fillId="0" borderId="0" applyBorder="0"/>
    <xf numFmtId="0" fontId="2" fillId="0" borderId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7" borderId="45" applyNumberFormat="0" applyFont="0" applyAlignment="0" applyProtection="0"/>
    <xf numFmtId="0" fontId="2" fillId="7" borderId="45" applyNumberFormat="0" applyFont="0" applyAlignment="0" applyProtection="0"/>
    <xf numFmtId="0" fontId="20" fillId="19" borderId="46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12" fillId="0" borderId="0"/>
    <xf numFmtId="0" fontId="11" fillId="0" borderId="40"/>
    <xf numFmtId="0" fontId="27" fillId="0" borderId="0" applyNumberFormat="0" applyFill="0" applyBorder="0" applyAlignment="0" applyProtection="0"/>
    <xf numFmtId="0" fontId="14" fillId="22" borderId="0"/>
    <xf numFmtId="0" fontId="27" fillId="0" borderId="0" applyNumberFormat="0" applyFill="0" applyBorder="0" applyAlignment="0" applyProtection="0"/>
    <xf numFmtId="0" fontId="13" fillId="0" borderId="47"/>
    <xf numFmtId="0" fontId="13" fillId="0" borderId="40"/>
    <xf numFmtId="0" fontId="21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" fillId="0" borderId="0"/>
    <xf numFmtId="0" fontId="29" fillId="0" borderId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37">
    <xf numFmtId="0" fontId="0" fillId="0" borderId="0" xfId="0"/>
    <xf numFmtId="1" fontId="32" fillId="2" borderId="1" xfId="1" applyNumberFormat="1" applyFont="1" applyFill="1" applyBorder="1" applyAlignment="1" applyProtection="1">
      <alignment horizontal="center" vertical="center" wrapText="1"/>
    </xf>
    <xf numFmtId="1" fontId="32" fillId="2" borderId="1" xfId="1" applyNumberFormat="1" applyFont="1" applyFill="1" applyBorder="1" applyAlignment="1" applyProtection="1">
      <alignment horizontal="left" vertical="center" wrapText="1"/>
    </xf>
    <xf numFmtId="1" fontId="32" fillId="2" borderId="14" xfId="1" applyNumberFormat="1" applyFont="1" applyFill="1" applyBorder="1" applyAlignment="1" applyProtection="1">
      <alignment horizontal="center" vertical="center" wrapText="1"/>
    </xf>
    <xf numFmtId="1" fontId="32" fillId="2" borderId="1" xfId="0" applyNumberFormat="1" applyFont="1" applyFill="1" applyBorder="1" applyAlignment="1" applyProtection="1">
      <alignment horizontal="center" vertical="center" wrapText="1"/>
    </xf>
    <xf numFmtId="1" fontId="32" fillId="2" borderId="1" xfId="0" applyNumberFormat="1" applyFont="1" applyFill="1" applyBorder="1" applyAlignment="1" applyProtection="1">
      <alignment horizontal="left" vertical="center" wrapText="1"/>
    </xf>
    <xf numFmtId="1" fontId="32" fillId="2" borderId="8" xfId="0" applyNumberFormat="1" applyFont="1" applyFill="1" applyBorder="1" applyAlignment="1" applyProtection="1">
      <alignment horizontal="center" vertical="center" wrapText="1"/>
    </xf>
    <xf numFmtId="1" fontId="32" fillId="2" borderId="8" xfId="0" applyNumberFormat="1" applyFont="1" applyFill="1" applyBorder="1" applyAlignment="1" applyProtection="1">
      <alignment horizontal="left" vertical="center" wrapText="1"/>
    </xf>
    <xf numFmtId="1" fontId="3" fillId="23" borderId="10" xfId="1" applyNumberFormat="1" applyFont="1" applyFill="1" applyBorder="1" applyAlignment="1" applyProtection="1">
      <alignment horizontal="center" vertical="center" wrapText="1"/>
    </xf>
    <xf numFmtId="1" fontId="3" fillId="23" borderId="16" xfId="1" applyNumberFormat="1" applyFont="1" applyFill="1" applyBorder="1" applyAlignment="1" applyProtection="1">
      <alignment horizontal="center" vertical="center" wrapText="1"/>
    </xf>
    <xf numFmtId="1" fontId="31" fillId="23" borderId="78" xfId="1" applyNumberFormat="1" applyFont="1" applyFill="1" applyBorder="1" applyAlignment="1" applyProtection="1">
      <alignment horizontal="center" vertical="center" wrapText="1"/>
    </xf>
    <xf numFmtId="1" fontId="31" fillId="23" borderId="16" xfId="1" applyNumberFormat="1" applyFont="1" applyFill="1" applyBorder="1" applyAlignment="1" applyProtection="1">
      <alignment horizontal="center" vertical="center" wrapText="1"/>
    </xf>
    <xf numFmtId="1" fontId="31" fillId="23" borderId="57" xfId="1" applyNumberFormat="1" applyFont="1" applyFill="1" applyBorder="1" applyAlignment="1" applyProtection="1">
      <alignment horizontal="center" vertical="center" wrapText="1"/>
    </xf>
    <xf numFmtId="1" fontId="32" fillId="2" borderId="5" xfId="1" applyNumberFormat="1" applyFont="1" applyFill="1" applyBorder="1" applyAlignment="1" applyProtection="1">
      <alignment horizontal="center" vertical="center" wrapText="1"/>
    </xf>
    <xf numFmtId="1" fontId="32" fillId="2" borderId="5" xfId="1" applyNumberFormat="1" applyFont="1" applyFill="1" applyBorder="1" applyAlignment="1" applyProtection="1">
      <alignment horizontal="left" vertical="center" wrapText="1"/>
    </xf>
    <xf numFmtId="1" fontId="32" fillId="2" borderId="14" xfId="0" applyNumberFormat="1" applyFont="1" applyFill="1" applyBorder="1" applyAlignment="1" applyProtection="1">
      <alignment horizontal="center" vertical="center" wrapText="1"/>
    </xf>
    <xf numFmtId="0" fontId="30" fillId="0" borderId="0" xfId="0" applyFont="1" applyProtection="1"/>
    <xf numFmtId="1" fontId="2" fillId="0" borderId="5" xfId="64" applyNumberFormat="1" applyFont="1" applyFill="1" applyBorder="1" applyAlignment="1" applyProtection="1">
      <alignment horizontal="center" vertical="center" wrapText="1"/>
    </xf>
    <xf numFmtId="2" fontId="2" fillId="0" borderId="6" xfId="64" applyNumberFormat="1" applyFont="1" applyFill="1" applyBorder="1" applyAlignment="1" applyProtection="1">
      <alignment horizontal="center" vertical="center" wrapText="1"/>
    </xf>
    <xf numFmtId="49" fontId="2" fillId="0" borderId="1" xfId="64" applyNumberFormat="1" applyFont="1" applyFill="1" applyBorder="1" applyAlignment="1" applyProtection="1">
      <alignment horizontal="center" vertical="center" wrapText="1"/>
    </xf>
    <xf numFmtId="49" fontId="2" fillId="0" borderId="15" xfId="64" applyNumberFormat="1" applyFont="1" applyFill="1" applyBorder="1" applyAlignment="1" applyProtection="1">
      <alignment horizontal="center" vertical="center" wrapText="1"/>
    </xf>
    <xf numFmtId="1" fontId="2" fillId="0" borderId="1" xfId="64" applyNumberFormat="1" applyFont="1" applyFill="1" applyBorder="1" applyAlignment="1" applyProtection="1">
      <alignment horizontal="center" vertical="center" wrapText="1"/>
    </xf>
    <xf numFmtId="2" fontId="2" fillId="0" borderId="15" xfId="64" applyNumberFormat="1" applyFont="1" applyFill="1" applyBorder="1" applyAlignment="1" applyProtection="1">
      <alignment horizontal="center" vertical="center" wrapText="1"/>
    </xf>
    <xf numFmtId="1" fontId="2" fillId="0" borderId="1" xfId="170" applyNumberFormat="1" applyFont="1" applyFill="1" applyBorder="1" applyAlignment="1" applyProtection="1">
      <alignment horizontal="center" vertical="center" wrapText="1"/>
    </xf>
    <xf numFmtId="2" fontId="2" fillId="0" borderId="15" xfId="170" applyNumberFormat="1" applyFont="1" applyFill="1" applyBorder="1" applyAlignment="1" applyProtection="1">
      <alignment horizontal="center" vertical="center" wrapText="1"/>
    </xf>
    <xf numFmtId="1" fontId="2" fillId="0" borderId="8" xfId="64" applyNumberFormat="1" applyFont="1" applyFill="1" applyBorder="1" applyAlignment="1" applyProtection="1">
      <alignment horizontal="center" vertical="center" wrapText="1"/>
    </xf>
    <xf numFmtId="2" fontId="2" fillId="0" borderId="9" xfId="64" applyNumberFormat="1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vertical="center"/>
    </xf>
    <xf numFmtId="0" fontId="0" fillId="0" borderId="0" xfId="0" applyProtection="1"/>
    <xf numFmtId="0" fontId="6" fillId="4" borderId="31" xfId="0" applyFont="1" applyFill="1" applyBorder="1" applyAlignment="1" applyProtection="1">
      <alignment horizontal="center" vertical="center" wrapText="1"/>
    </xf>
    <xf numFmtId="0" fontId="6" fillId="4" borderId="5" xfId="0" applyFont="1" applyFill="1" applyBorder="1" applyAlignment="1" applyProtection="1">
      <alignment horizontal="center" vertical="center" wrapText="1"/>
    </xf>
    <xf numFmtId="0" fontId="7" fillId="4" borderId="34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8" fillId="0" borderId="34" xfId="0" applyFont="1" applyBorder="1" applyAlignment="1" applyProtection="1">
      <alignment horizontal="center" vertical="center"/>
    </xf>
    <xf numFmtId="2" fontId="8" fillId="0" borderId="1" xfId="0" applyNumberFormat="1" applyFont="1" applyBorder="1" applyAlignment="1" applyProtection="1">
      <alignment horizontal="center" vertical="center"/>
    </xf>
    <xf numFmtId="9" fontId="8" fillId="0" borderId="15" xfId="0" applyNumberFormat="1" applyFont="1" applyBorder="1" applyAlignment="1" applyProtection="1">
      <alignment horizontal="center" vertical="center"/>
    </xf>
    <xf numFmtId="2" fontId="8" fillId="0" borderId="34" xfId="0" applyNumberFormat="1" applyFont="1" applyFill="1" applyBorder="1" applyAlignment="1" applyProtection="1">
      <alignment horizontal="center" vertical="center"/>
    </xf>
    <xf numFmtId="165" fontId="8" fillId="0" borderId="15" xfId="0" applyNumberFormat="1" applyFont="1" applyBorder="1" applyAlignment="1" applyProtection="1">
      <alignment horizontal="center" vertical="center"/>
    </xf>
    <xf numFmtId="2" fontId="8" fillId="0" borderId="48" xfId="0" applyNumberFormat="1" applyFont="1" applyFill="1" applyBorder="1" applyAlignment="1" applyProtection="1">
      <alignment horizontal="center" vertical="center"/>
    </xf>
    <xf numFmtId="2" fontId="8" fillId="0" borderId="3" xfId="0" applyNumberFormat="1" applyFont="1" applyBorder="1" applyAlignment="1" applyProtection="1">
      <alignment horizontal="center" vertical="center"/>
    </xf>
    <xf numFmtId="165" fontId="8" fillId="0" borderId="20" xfId="0" applyNumberFormat="1" applyFont="1" applyBorder="1" applyAlignment="1" applyProtection="1">
      <alignment horizontal="center" vertical="center"/>
    </xf>
    <xf numFmtId="165" fontId="8" fillId="0" borderId="9" xfId="0" applyNumberFormat="1" applyFont="1" applyBorder="1" applyAlignment="1" applyProtection="1">
      <alignment horizontal="center" vertical="center"/>
    </xf>
    <xf numFmtId="0" fontId="6" fillId="4" borderId="12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horizontal="center" vertical="center"/>
    </xf>
    <xf numFmtId="2" fontId="8" fillId="0" borderId="1" xfId="0" applyNumberFormat="1" applyFont="1" applyBorder="1" applyAlignment="1" applyProtection="1">
      <alignment horizontal="center" vertical="center" wrapText="1"/>
    </xf>
    <xf numFmtId="2" fontId="8" fillId="0" borderId="14" xfId="0" applyNumberFormat="1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10" fontId="8" fillId="0" borderId="9" xfId="0" applyNumberFormat="1" applyFont="1" applyBorder="1" applyAlignment="1" applyProtection="1">
      <alignment horizontal="center" vertical="center"/>
    </xf>
    <xf numFmtId="0" fontId="0" fillId="0" borderId="25" xfId="0" applyBorder="1" applyProtection="1"/>
    <xf numFmtId="0" fontId="0" fillId="0" borderId="0" xfId="0" applyBorder="1" applyProtection="1"/>
    <xf numFmtId="2" fontId="8" fillId="0" borderId="14" xfId="0" applyNumberFormat="1" applyFont="1" applyBorder="1" applyAlignment="1" applyProtection="1">
      <alignment horizontal="center" vertical="center"/>
    </xf>
    <xf numFmtId="1" fontId="8" fillId="0" borderId="1" xfId="0" applyNumberFormat="1" applyFont="1" applyBorder="1" applyAlignment="1" applyProtection="1">
      <alignment horizontal="center" vertical="center" wrapText="1"/>
    </xf>
    <xf numFmtId="9" fontId="8" fillId="0" borderId="9" xfId="0" applyNumberFormat="1" applyFont="1" applyBorder="1" applyAlignment="1" applyProtection="1">
      <alignment horizontal="center" vertical="center"/>
    </xf>
    <xf numFmtId="0" fontId="0" fillId="0" borderId="30" xfId="0" applyBorder="1" applyProtection="1"/>
    <xf numFmtId="0" fontId="0" fillId="0" borderId="35" xfId="0" applyBorder="1" applyProtection="1"/>
    <xf numFmtId="1" fontId="8" fillId="0" borderId="14" xfId="0" applyNumberFormat="1" applyFont="1" applyBorder="1" applyAlignment="1" applyProtection="1">
      <alignment horizontal="center" vertical="center"/>
    </xf>
    <xf numFmtId="0" fontId="0" fillId="0" borderId="67" xfId="0" applyBorder="1" applyProtection="1"/>
    <xf numFmtId="0" fontId="0" fillId="0" borderId="64" xfId="0" applyBorder="1" applyProtection="1"/>
    <xf numFmtId="0" fontId="0" fillId="0" borderId="24" xfId="0" applyBorder="1" applyProtection="1"/>
    <xf numFmtId="0" fontId="0" fillId="0" borderId="25" xfId="0" applyFill="1" applyBorder="1" applyProtection="1"/>
    <xf numFmtId="0" fontId="0" fillId="0" borderId="0" xfId="0" applyFill="1" applyBorder="1" applyProtection="1"/>
    <xf numFmtId="170" fontId="8" fillId="0" borderId="1" xfId="0" applyNumberFormat="1" applyFont="1" applyFill="1" applyBorder="1" applyAlignment="1" applyProtection="1">
      <alignment horizontal="center" vertical="center"/>
    </xf>
    <xf numFmtId="9" fontId="8" fillId="0" borderId="15" xfId="0" applyNumberFormat="1" applyFont="1" applyFill="1" applyBorder="1" applyAlignment="1" applyProtection="1">
      <alignment horizontal="center" vertical="center"/>
    </xf>
    <xf numFmtId="165" fontId="8" fillId="0" borderId="15" xfId="0" applyNumberFormat="1" applyFont="1" applyFill="1" applyBorder="1" applyAlignment="1" applyProtection="1">
      <alignment horizontal="center" vertical="center"/>
    </xf>
    <xf numFmtId="170" fontId="8" fillId="0" borderId="3" xfId="0" applyNumberFormat="1" applyFont="1" applyFill="1" applyBorder="1" applyAlignment="1" applyProtection="1">
      <alignment horizontal="center" vertical="center"/>
    </xf>
    <xf numFmtId="9" fontId="8" fillId="0" borderId="9" xfId="0" applyNumberFormat="1" applyFont="1" applyFill="1" applyBorder="1" applyAlignment="1" applyProtection="1">
      <alignment horizontal="center" vertical="center"/>
    </xf>
    <xf numFmtId="0" fontId="0" fillId="0" borderId="37" xfId="0" applyFill="1" applyBorder="1" applyAlignment="1" applyProtection="1"/>
    <xf numFmtId="0" fontId="0" fillId="0" borderId="21" xfId="0" applyFill="1" applyBorder="1" applyProtection="1"/>
    <xf numFmtId="0" fontId="37" fillId="24" borderId="60" xfId="0" applyFont="1" applyFill="1" applyBorder="1" applyAlignment="1" applyProtection="1">
      <alignment horizontal="left" vertical="center" wrapText="1"/>
    </xf>
    <xf numFmtId="0" fontId="37" fillId="24" borderId="61" xfId="0" applyFont="1" applyFill="1" applyBorder="1" applyAlignment="1" applyProtection="1">
      <alignment horizontal="left" vertical="center" wrapText="1"/>
    </xf>
    <xf numFmtId="0" fontId="38" fillId="24" borderId="76" xfId="0" applyFont="1" applyFill="1" applyBorder="1" applyAlignment="1" applyProtection="1">
      <alignment horizontal="center" vertical="center" wrapText="1"/>
      <protection locked="0"/>
    </xf>
    <xf numFmtId="0" fontId="38" fillId="24" borderId="69" xfId="0" applyFont="1" applyFill="1" applyBorder="1" applyAlignment="1" applyProtection="1">
      <alignment horizontal="center" vertical="center" wrapText="1"/>
      <protection locked="0"/>
    </xf>
    <xf numFmtId="0" fontId="38" fillId="24" borderId="77" xfId="0" applyFont="1" applyFill="1" applyBorder="1" applyAlignment="1" applyProtection="1">
      <alignment horizontal="center" vertical="center" wrapText="1"/>
      <protection locked="0"/>
    </xf>
    <xf numFmtId="0" fontId="37" fillId="24" borderId="31" xfId="0" applyFont="1" applyFill="1" applyBorder="1" applyAlignment="1" applyProtection="1">
      <alignment horizontal="left" vertical="center" wrapText="1"/>
    </xf>
    <xf numFmtId="0" fontId="37" fillId="24" borderId="33" xfId="0" applyFont="1" applyFill="1" applyBorder="1" applyAlignment="1" applyProtection="1">
      <alignment horizontal="left" vertical="center" wrapText="1"/>
    </xf>
    <xf numFmtId="0" fontId="38" fillId="24" borderId="71" xfId="0" applyFont="1" applyFill="1" applyBorder="1" applyAlignment="1" applyProtection="1">
      <alignment horizontal="center" vertical="center" wrapText="1"/>
      <protection locked="0"/>
    </xf>
    <xf numFmtId="0" fontId="38" fillId="24" borderId="32" xfId="0" applyFont="1" applyFill="1" applyBorder="1" applyAlignment="1" applyProtection="1">
      <alignment horizontal="center" vertical="center" wrapText="1"/>
      <protection locked="0"/>
    </xf>
    <xf numFmtId="0" fontId="38" fillId="24" borderId="72" xfId="0" applyFont="1" applyFill="1" applyBorder="1" applyAlignment="1" applyProtection="1">
      <alignment horizontal="center" vertical="center" wrapText="1"/>
      <protection locked="0"/>
    </xf>
    <xf numFmtId="0" fontId="37" fillId="24" borderId="34" xfId="0" applyFont="1" applyFill="1" applyBorder="1" applyAlignment="1" applyProtection="1">
      <alignment horizontal="left" vertical="center" wrapText="1"/>
    </xf>
    <xf numFmtId="0" fontId="37" fillId="24" borderId="2" xfId="0" applyFont="1" applyFill="1" applyBorder="1" applyAlignment="1" applyProtection="1">
      <alignment horizontal="left" vertical="center" wrapText="1"/>
    </xf>
    <xf numFmtId="0" fontId="38" fillId="24" borderId="73" xfId="0" applyFont="1" applyFill="1" applyBorder="1" applyAlignment="1" applyProtection="1">
      <alignment horizontal="center" vertical="center" wrapText="1"/>
      <protection locked="0"/>
    </xf>
    <xf numFmtId="0" fontId="38" fillId="24" borderId="74" xfId="0" applyFont="1" applyFill="1" applyBorder="1" applyAlignment="1" applyProtection="1">
      <alignment horizontal="center" vertical="center" wrapText="1"/>
      <protection locked="0"/>
    </xf>
    <xf numFmtId="0" fontId="38" fillId="24" borderId="75" xfId="0" applyFont="1" applyFill="1" applyBorder="1" applyAlignment="1" applyProtection="1">
      <alignment horizontal="center" vertical="center" wrapText="1"/>
      <protection locked="0"/>
    </xf>
    <xf numFmtId="0" fontId="39" fillId="0" borderId="51" xfId="0" applyFont="1" applyBorder="1" applyAlignment="1" applyProtection="1">
      <alignment horizontal="center" vertical="justify" wrapText="1"/>
    </xf>
    <xf numFmtId="0" fontId="39" fillId="0" borderId="54" xfId="0" applyFont="1" applyBorder="1" applyAlignment="1" applyProtection="1">
      <alignment horizontal="center" vertical="justify" wrapText="1"/>
    </xf>
    <xf numFmtId="0" fontId="39" fillId="0" borderId="55" xfId="0" applyFont="1" applyBorder="1" applyAlignment="1" applyProtection="1">
      <alignment horizontal="center" vertical="justify" wrapText="1"/>
    </xf>
    <xf numFmtId="0" fontId="33" fillId="3" borderId="27" xfId="0" applyFont="1" applyFill="1" applyBorder="1" applyAlignment="1" applyProtection="1">
      <alignment horizontal="center" vertical="center" wrapText="1"/>
      <protection locked="0"/>
    </xf>
    <xf numFmtId="0" fontId="33" fillId="3" borderId="22" xfId="0" applyFont="1" applyFill="1" applyBorder="1" applyAlignment="1" applyProtection="1">
      <alignment horizontal="center" vertical="center" wrapText="1"/>
      <protection locked="0"/>
    </xf>
    <xf numFmtId="0" fontId="33" fillId="3" borderId="21" xfId="0" applyFont="1" applyFill="1" applyBorder="1" applyAlignment="1" applyProtection="1">
      <alignment horizontal="center" vertical="center" wrapText="1"/>
      <protection locked="0"/>
    </xf>
    <xf numFmtId="0" fontId="33" fillId="2" borderId="28" xfId="0" applyFont="1" applyFill="1" applyBorder="1" applyAlignment="1" applyProtection="1">
      <alignment horizontal="center"/>
    </xf>
    <xf numFmtId="0" fontId="33" fillId="2" borderId="29" xfId="0" applyFont="1" applyFill="1" applyBorder="1" applyAlignment="1" applyProtection="1">
      <alignment horizontal="center"/>
    </xf>
    <xf numFmtId="0" fontId="33" fillId="2" borderId="30" xfId="0" applyFont="1" applyFill="1" applyBorder="1" applyAlignment="1" applyProtection="1">
      <alignment horizontal="center"/>
    </xf>
    <xf numFmtId="0" fontId="33" fillId="2" borderId="26" xfId="0" applyFont="1" applyFill="1" applyBorder="1" applyAlignment="1" applyProtection="1">
      <alignment horizontal="center"/>
    </xf>
    <xf numFmtId="0" fontId="33" fillId="2" borderId="0" xfId="0" applyFont="1" applyFill="1" applyBorder="1" applyAlignment="1" applyProtection="1">
      <alignment horizontal="center"/>
    </xf>
    <xf numFmtId="0" fontId="33" fillId="2" borderId="25" xfId="0" applyFont="1" applyFill="1" applyBorder="1" applyAlignment="1" applyProtection="1">
      <alignment horizontal="center"/>
    </xf>
    <xf numFmtId="0" fontId="33" fillId="2" borderId="27" xfId="0" applyFont="1" applyFill="1" applyBorder="1" applyAlignment="1" applyProtection="1">
      <alignment horizontal="center"/>
    </xf>
    <xf numFmtId="0" fontId="33" fillId="2" borderId="22" xfId="0" applyFont="1" applyFill="1" applyBorder="1" applyAlignment="1" applyProtection="1">
      <alignment horizontal="center"/>
    </xf>
    <xf numFmtId="0" fontId="33" fillId="2" borderId="21" xfId="0" applyFont="1" applyFill="1" applyBorder="1" applyAlignment="1" applyProtection="1">
      <alignment horizontal="center"/>
    </xf>
    <xf numFmtId="1" fontId="32" fillId="2" borderId="14" xfId="0" applyNumberFormat="1" applyFont="1" applyFill="1" applyBorder="1" applyAlignment="1" applyProtection="1">
      <alignment horizontal="center" vertical="center" wrapText="1"/>
    </xf>
    <xf numFmtId="1" fontId="32" fillId="2" borderId="78" xfId="1" applyNumberFormat="1" applyFont="1" applyFill="1" applyBorder="1" applyAlignment="1" applyProtection="1">
      <alignment horizontal="center" vertical="center" wrapText="1"/>
    </xf>
    <xf numFmtId="1" fontId="32" fillId="2" borderId="17" xfId="1" applyNumberFormat="1" applyFont="1" applyFill="1" applyBorder="1" applyAlignment="1" applyProtection="1">
      <alignment horizontal="center" vertical="center" wrapText="1"/>
    </xf>
    <xf numFmtId="1" fontId="32" fillId="2" borderId="23" xfId="1" applyNumberFormat="1" applyFont="1" applyFill="1" applyBorder="1" applyAlignment="1" applyProtection="1">
      <alignment horizontal="center" vertical="center" wrapText="1"/>
    </xf>
    <xf numFmtId="1" fontId="32" fillId="2" borderId="13" xfId="0" applyNumberFormat="1" applyFont="1" applyFill="1" applyBorder="1" applyAlignment="1" applyProtection="1">
      <alignment horizontal="center" vertical="center" wrapText="1"/>
    </xf>
    <xf numFmtId="0" fontId="34" fillId="0" borderId="1" xfId="0" applyFont="1" applyBorder="1" applyAlignment="1" applyProtection="1">
      <alignment horizontal="center" vertical="center" wrapText="1"/>
    </xf>
    <xf numFmtId="0" fontId="35" fillId="0" borderId="3" xfId="0" applyFont="1" applyBorder="1" applyAlignment="1" applyProtection="1">
      <alignment horizontal="left" vertical="center" wrapText="1"/>
    </xf>
    <xf numFmtId="0" fontId="35" fillId="0" borderId="49" xfId="0" applyFont="1" applyBorder="1" applyAlignment="1" applyProtection="1">
      <alignment horizontal="left" vertical="center" wrapText="1"/>
    </xf>
    <xf numFmtId="0" fontId="35" fillId="0" borderId="4" xfId="0" applyFont="1" applyBorder="1" applyAlignment="1" applyProtection="1">
      <alignment horizontal="left" vertical="center" wrapText="1"/>
    </xf>
    <xf numFmtId="1" fontId="3" fillId="23" borderId="51" xfId="1" applyNumberFormat="1" applyFont="1" applyFill="1" applyBorder="1" applyAlignment="1" applyProtection="1">
      <alignment horizontal="center" vertical="center" wrapText="1"/>
    </xf>
    <xf numFmtId="1" fontId="3" fillId="23" borderId="52" xfId="1" applyNumberFormat="1" applyFont="1" applyFill="1" applyBorder="1" applyAlignment="1" applyProtection="1">
      <alignment horizontal="center" vertical="center" wrapText="1"/>
    </xf>
    <xf numFmtId="1" fontId="3" fillId="23" borderId="53" xfId="1" applyNumberFormat="1" applyFont="1" applyFill="1" applyBorder="1" applyAlignment="1" applyProtection="1">
      <alignment horizontal="center" vertical="center" wrapText="1"/>
    </xf>
    <xf numFmtId="1" fontId="3" fillId="23" borderId="54" xfId="1" applyNumberFormat="1" applyFont="1" applyFill="1" applyBorder="1" applyAlignment="1" applyProtection="1">
      <alignment horizontal="center" vertical="center" wrapText="1"/>
    </xf>
    <xf numFmtId="1" fontId="3" fillId="23" borderId="55" xfId="1" applyNumberFormat="1" applyFont="1" applyFill="1" applyBorder="1" applyAlignment="1" applyProtection="1">
      <alignment horizontal="center" vertical="center" wrapText="1"/>
    </xf>
    <xf numFmtId="1" fontId="5" fillId="2" borderId="12" xfId="1" applyNumberFormat="1" applyFont="1" applyFill="1" applyBorder="1" applyAlignment="1" applyProtection="1">
      <alignment horizontal="center" vertical="center" wrapText="1"/>
    </xf>
    <xf numFmtId="1" fontId="5" fillId="2" borderId="14" xfId="1" applyNumberFormat="1" applyFont="1" applyFill="1" applyBorder="1" applyAlignment="1" applyProtection="1">
      <alignment horizontal="center" vertical="center" wrapText="1"/>
    </xf>
    <xf numFmtId="1" fontId="5" fillId="2" borderId="19" xfId="1" applyNumberFormat="1" applyFont="1" applyFill="1" applyBorder="1" applyAlignment="1" applyProtection="1">
      <alignment horizontal="center" vertical="center" wrapText="1"/>
    </xf>
    <xf numFmtId="1" fontId="5" fillId="2" borderId="33" xfId="1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 applyProtection="1">
      <alignment horizontal="center" vertical="center" wrapText="1"/>
    </xf>
    <xf numFmtId="1" fontId="5" fillId="2" borderId="62" xfId="1" applyNumberFormat="1" applyFont="1" applyFill="1" applyBorder="1" applyAlignment="1" applyProtection="1">
      <alignment horizontal="center" vertical="center" wrapText="1"/>
    </xf>
    <xf numFmtId="1" fontId="5" fillId="2" borderId="5" xfId="1" applyNumberFormat="1" applyFont="1" applyFill="1" applyBorder="1" applyAlignment="1" applyProtection="1">
      <alignment horizontal="center" vertical="center" wrapText="1"/>
    </xf>
    <xf numFmtId="1" fontId="5" fillId="2" borderId="1" xfId="1" applyNumberFormat="1" applyFont="1" applyFill="1" applyBorder="1" applyAlignment="1" applyProtection="1">
      <alignment horizontal="center" vertical="center" wrapText="1"/>
    </xf>
    <xf numFmtId="1" fontId="5" fillId="2" borderId="3" xfId="1" applyNumberFormat="1" applyFont="1" applyFill="1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30" xfId="0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7" fillId="4" borderId="57" xfId="0" applyFont="1" applyFill="1" applyBorder="1" applyAlignment="1" applyProtection="1">
      <alignment horizontal="center" vertical="center" wrapText="1"/>
    </xf>
    <xf numFmtId="0" fontId="7" fillId="4" borderId="59" xfId="0" applyFont="1" applyFill="1" applyBorder="1" applyAlignment="1" applyProtection="1">
      <alignment horizontal="center" vertical="center" wrapText="1"/>
    </xf>
    <xf numFmtId="0" fontId="0" fillId="0" borderId="58" xfId="0" applyBorder="1" applyAlignment="1" applyProtection="1">
      <alignment horizontal="center"/>
    </xf>
    <xf numFmtId="0" fontId="8" fillId="0" borderId="60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center" vertical="center"/>
    </xf>
    <xf numFmtId="0" fontId="0" fillId="0" borderId="63" xfId="0" applyBorder="1" applyAlignment="1" applyProtection="1">
      <alignment horizontal="center"/>
    </xf>
    <xf numFmtId="0" fontId="0" fillId="0" borderId="64" xfId="0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1" fillId="3" borderId="51" xfId="0" applyFont="1" applyFill="1" applyBorder="1" applyAlignment="1" applyProtection="1">
      <alignment horizontal="center" vertical="center" wrapText="1"/>
    </xf>
    <xf numFmtId="0" fontId="1" fillId="3" borderId="54" xfId="0" applyFont="1" applyFill="1" applyBorder="1" applyAlignment="1" applyProtection="1">
      <alignment horizontal="center" vertical="center" wrapText="1"/>
    </xf>
    <xf numFmtId="0" fontId="1" fillId="3" borderId="55" xfId="0" applyFont="1" applyFill="1" applyBorder="1" applyAlignment="1" applyProtection="1">
      <alignment horizontal="center" vertical="center" wrapText="1"/>
    </xf>
    <xf numFmtId="0" fontId="34" fillId="0" borderId="15" xfId="0" applyFont="1" applyBorder="1" applyAlignment="1" applyProtection="1">
      <alignment horizontal="center" vertical="center" wrapText="1"/>
    </xf>
    <xf numFmtId="1" fontId="5" fillId="2" borderId="17" xfId="1" applyNumberFormat="1" applyFont="1" applyFill="1" applyBorder="1" applyAlignment="1" applyProtection="1">
      <alignment horizontal="center" vertical="center" wrapText="1"/>
    </xf>
    <xf numFmtId="1" fontId="5" fillId="2" borderId="7" xfId="1" applyNumberFormat="1" applyFont="1" applyFill="1" applyBorder="1" applyAlignment="1" applyProtection="1">
      <alignment horizontal="center" vertical="center" wrapText="1"/>
    </xf>
    <xf numFmtId="1" fontId="5" fillId="2" borderId="65" xfId="1" applyNumberFormat="1" applyFont="1" applyFill="1" applyBorder="1" applyAlignment="1" applyProtection="1">
      <alignment horizontal="center" vertical="center" wrapText="1"/>
    </xf>
    <xf numFmtId="1" fontId="5" fillId="2" borderId="61" xfId="1" applyNumberFormat="1" applyFont="1" applyFill="1" applyBorder="1" applyAlignment="1" applyProtection="1">
      <alignment horizontal="center" vertical="center" wrapText="1"/>
    </xf>
    <xf numFmtId="1" fontId="5" fillId="2" borderId="4" xfId="1" applyNumberFormat="1" applyFont="1" applyFill="1" applyBorder="1" applyAlignment="1" applyProtection="1">
      <alignment horizontal="center" vertical="center" wrapText="1"/>
    </xf>
    <xf numFmtId="1" fontId="5" fillId="2" borderId="8" xfId="1" applyNumberFormat="1" applyFont="1" applyFill="1" applyBorder="1" applyAlignment="1" applyProtection="1">
      <alignment horizontal="center" vertical="center" wrapText="1"/>
    </xf>
    <xf numFmtId="0" fontId="0" fillId="0" borderId="66" xfId="0" applyBorder="1" applyAlignment="1" applyProtection="1">
      <alignment horizontal="center"/>
    </xf>
    <xf numFmtId="0" fontId="0" fillId="0" borderId="50" xfId="0" applyBorder="1" applyAlignment="1" applyProtection="1">
      <alignment horizontal="center"/>
    </xf>
    <xf numFmtId="0" fontId="0" fillId="0" borderId="67" xfId="0" applyBorder="1" applyAlignment="1" applyProtection="1">
      <alignment horizontal="center"/>
    </xf>
    <xf numFmtId="0" fontId="0" fillId="0" borderId="37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1" fontId="34" fillId="0" borderId="14" xfId="0" applyNumberFormat="1" applyFont="1" applyBorder="1" applyAlignment="1" applyProtection="1">
      <alignment horizontal="center" vertical="center" wrapText="1"/>
    </xf>
    <xf numFmtId="0" fontId="34" fillId="0" borderId="14" xfId="0" applyFont="1" applyBorder="1" applyAlignment="1" applyProtection="1">
      <alignment horizontal="center" vertical="center" wrapText="1"/>
    </xf>
    <xf numFmtId="0" fontId="34" fillId="0" borderId="2" xfId="0" applyFont="1" applyBorder="1" applyAlignment="1" applyProtection="1">
      <alignment horizontal="center" vertical="center" wrapText="1"/>
    </xf>
    <xf numFmtId="0" fontId="33" fillId="3" borderId="27" xfId="0" applyFont="1" applyFill="1" applyBorder="1" applyAlignment="1" applyProtection="1">
      <alignment horizontal="center" vertical="center" wrapText="1"/>
    </xf>
    <xf numFmtId="0" fontId="33" fillId="3" borderId="22" xfId="0" applyFont="1" applyFill="1" applyBorder="1" applyAlignment="1" applyProtection="1">
      <alignment horizontal="center" vertical="center" wrapText="1"/>
    </xf>
    <xf numFmtId="0" fontId="33" fillId="3" borderId="21" xfId="0" applyFont="1" applyFill="1" applyBorder="1" applyAlignment="1" applyProtection="1">
      <alignment horizontal="center" vertical="center" wrapText="1"/>
    </xf>
    <xf numFmtId="164" fontId="4" fillId="23" borderId="10" xfId="1" applyFont="1" applyFill="1" applyBorder="1" applyAlignment="1" applyProtection="1">
      <alignment horizontal="center" vertical="center" wrapText="1"/>
    </xf>
    <xf numFmtId="164" fontId="4" fillId="23" borderId="11" xfId="1" applyFont="1" applyFill="1" applyBorder="1" applyAlignment="1" applyProtection="1">
      <alignment horizontal="center" vertical="center" wrapText="1"/>
    </xf>
    <xf numFmtId="1" fontId="0" fillId="0" borderId="17" xfId="0" applyNumberForma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1" fontId="5" fillId="2" borderId="65" xfId="0" applyNumberFormat="1" applyFont="1" applyFill="1" applyBorder="1" applyAlignment="1" applyProtection="1">
      <alignment horizontal="center" vertical="center" wrapText="1"/>
    </xf>
    <xf numFmtId="1" fontId="5" fillId="2" borderId="2" xfId="0" applyNumberFormat="1" applyFont="1" applyFill="1" applyBorder="1" applyAlignment="1" applyProtection="1">
      <alignment horizontal="center" vertical="center" wrapText="1"/>
    </xf>
    <xf numFmtId="1" fontId="5" fillId="2" borderId="61" xfId="0" applyNumberFormat="1" applyFont="1" applyFill="1" applyBorder="1" applyAlignment="1" applyProtection="1">
      <alignment horizontal="center" vertical="center" wrapText="1"/>
    </xf>
    <xf numFmtId="1" fontId="5" fillId="2" borderId="49" xfId="1" applyNumberFormat="1" applyFont="1" applyFill="1" applyBorder="1" applyAlignment="1" applyProtection="1">
      <alignment horizontal="center" vertical="center" wrapText="1"/>
    </xf>
    <xf numFmtId="1" fontId="5" fillId="2" borderId="18" xfId="1" applyNumberFormat="1" applyFont="1" applyFill="1" applyBorder="1" applyAlignment="1" applyProtection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center" vertical="center" wrapText="1"/>
    </xf>
    <xf numFmtId="1" fontId="5" fillId="2" borderId="1" xfId="0" applyNumberFormat="1" applyFont="1" applyFill="1" applyBorder="1" applyAlignment="1" applyProtection="1">
      <alignment horizontal="center" vertical="center" wrapText="1"/>
    </xf>
    <xf numFmtId="1" fontId="5" fillId="2" borderId="8" xfId="0" applyNumberFormat="1" applyFont="1" applyFill="1" applyBorder="1" applyAlignment="1" applyProtection="1">
      <alignment horizontal="center" vertical="center" wrapText="1"/>
    </xf>
    <xf numFmtId="164" fontId="5" fillId="2" borderId="0" xfId="1" applyFont="1" applyFill="1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0" fillId="0" borderId="54" xfId="0" applyBorder="1" applyAlignment="1" applyProtection="1">
      <alignment horizontal="center"/>
    </xf>
    <xf numFmtId="0" fontId="33" fillId="3" borderId="51" xfId="0" applyFont="1" applyFill="1" applyBorder="1" applyAlignment="1" applyProtection="1">
      <alignment horizontal="center" vertical="center" wrapText="1"/>
    </xf>
    <xf numFmtId="0" fontId="33" fillId="3" borderId="54" xfId="0" applyFont="1" applyFill="1" applyBorder="1" applyAlignment="1" applyProtection="1">
      <alignment horizontal="center" vertical="center" wrapText="1"/>
    </xf>
    <xf numFmtId="0" fontId="33" fillId="3" borderId="55" xfId="0" applyFont="1" applyFill="1" applyBorder="1" applyAlignment="1" applyProtection="1">
      <alignment horizontal="center" vertical="center" wrapText="1"/>
    </xf>
    <xf numFmtId="1" fontId="5" fillId="2" borderId="12" xfId="0" applyNumberFormat="1" applyFont="1" applyFill="1" applyBorder="1" applyAlignment="1" applyProtection="1">
      <alignment horizontal="center" vertical="center" wrapText="1"/>
    </xf>
    <xf numFmtId="1" fontId="5" fillId="2" borderId="14" xfId="0" applyNumberFormat="1" applyFont="1" applyFill="1" applyBorder="1" applyAlignment="1" applyProtection="1">
      <alignment horizontal="center" vertical="center" wrapText="1"/>
    </xf>
    <xf numFmtId="1" fontId="5" fillId="2" borderId="13" xfId="0" applyNumberFormat="1" applyFont="1" applyFill="1" applyBorder="1" applyAlignment="1" applyProtection="1">
      <alignment horizontal="center" vertical="center" wrapText="1"/>
    </xf>
    <xf numFmtId="1" fontId="5" fillId="2" borderId="33" xfId="0" applyNumberFormat="1" applyFont="1" applyFill="1" applyBorder="1" applyAlignment="1" applyProtection="1">
      <alignment horizontal="center" vertical="center" wrapText="1"/>
    </xf>
    <xf numFmtId="1" fontId="5" fillId="2" borderId="5" xfId="0" applyNumberFormat="1" applyFont="1" applyFill="1" applyBorder="1" applyAlignment="1" applyProtection="1">
      <alignment horizontal="center" vertical="center" wrapText="1"/>
    </xf>
    <xf numFmtId="0" fontId="36" fillId="0" borderId="37" xfId="0" applyFont="1" applyBorder="1" applyAlignment="1" applyProtection="1">
      <alignment horizontal="center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0" fontId="36" fillId="0" borderId="21" xfId="0" applyFont="1" applyBorder="1" applyAlignment="1" applyProtection="1">
      <alignment horizontal="center" vertical="center" wrapText="1"/>
    </xf>
    <xf numFmtId="1" fontId="3" fillId="23" borderId="28" xfId="1" applyNumberFormat="1" applyFont="1" applyFill="1" applyBorder="1" applyAlignment="1" applyProtection="1">
      <alignment horizontal="center" vertical="center" wrapText="1"/>
    </xf>
    <xf numFmtId="1" fontId="3" fillId="23" borderId="68" xfId="1" applyNumberFormat="1" applyFont="1" applyFill="1" applyBorder="1" applyAlignment="1" applyProtection="1">
      <alignment horizontal="center" vertical="center" wrapText="1"/>
    </xf>
    <xf numFmtId="164" fontId="4" fillId="23" borderId="16" xfId="1" applyFont="1" applyFill="1" applyBorder="1" applyAlignment="1" applyProtection="1">
      <alignment horizontal="center" vertical="center" wrapText="1"/>
    </xf>
    <xf numFmtId="164" fontId="4" fillId="23" borderId="57" xfId="1" applyFont="1" applyFill="1" applyBorder="1" applyAlignment="1" applyProtection="1">
      <alignment horizontal="center" vertical="center" wrapText="1"/>
    </xf>
    <xf numFmtId="164" fontId="5" fillId="2" borderId="36" xfId="1" applyFont="1" applyFill="1" applyBorder="1" applyAlignment="1" applyProtection="1">
      <alignment horizontal="center" vertical="center" wrapText="1"/>
    </xf>
    <xf numFmtId="164" fontId="5" fillId="2" borderId="29" xfId="1" applyFont="1" applyFill="1" applyBorder="1" applyAlignment="1" applyProtection="1">
      <alignment horizontal="center" vertical="center" wrapText="1"/>
    </xf>
    <xf numFmtId="0" fontId="36" fillId="0" borderId="63" xfId="0" applyFont="1" applyBorder="1" applyAlignment="1" applyProtection="1">
      <alignment horizontal="center" vertical="center" wrapText="1"/>
    </xf>
    <xf numFmtId="0" fontId="36" fillId="0" borderId="64" xfId="0" applyFont="1" applyBorder="1" applyAlignment="1" applyProtection="1">
      <alignment horizontal="center" vertical="center" wrapText="1"/>
    </xf>
    <xf numFmtId="0" fontId="36" fillId="0" borderId="24" xfId="0" applyFont="1" applyBorder="1" applyAlignment="1" applyProtection="1">
      <alignment horizontal="center" vertical="center" wrapText="1"/>
    </xf>
    <xf numFmtId="164" fontId="5" fillId="2" borderId="66" xfId="1" applyFont="1" applyFill="1" applyBorder="1" applyAlignment="1" applyProtection="1">
      <alignment horizontal="center" vertical="center" wrapText="1"/>
    </xf>
    <xf numFmtId="164" fontId="5" fillId="2" borderId="50" xfId="1" applyFont="1" applyFill="1" applyBorder="1" applyAlignment="1" applyProtection="1">
      <alignment horizontal="center" vertical="center" wrapText="1"/>
    </xf>
    <xf numFmtId="0" fontId="8" fillId="0" borderId="69" xfId="0" applyFont="1" applyBorder="1" applyAlignment="1" applyProtection="1">
      <alignment horizontal="center" vertical="center"/>
    </xf>
    <xf numFmtId="2" fontId="8" fillId="0" borderId="34" xfId="0" applyNumberFormat="1" applyFont="1" applyFill="1" applyBorder="1" applyAlignment="1" applyProtection="1">
      <alignment horizontal="center" vertical="center"/>
    </xf>
    <xf numFmtId="2" fontId="8" fillId="0" borderId="2" xfId="0" applyNumberFormat="1" applyFont="1" applyFill="1" applyBorder="1" applyAlignment="1" applyProtection="1">
      <alignment horizontal="center" vertical="center"/>
    </xf>
    <xf numFmtId="0" fontId="7" fillId="4" borderId="16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36" fillId="0" borderId="32" xfId="0" applyFont="1" applyBorder="1" applyAlignment="1" applyProtection="1">
      <alignment horizontal="center" wrapText="1"/>
    </xf>
    <xf numFmtId="1" fontId="5" fillId="2" borderId="23" xfId="1" applyNumberFormat="1" applyFont="1" applyFill="1" applyBorder="1" applyAlignment="1" applyProtection="1">
      <alignment horizontal="center" vertical="center" wrapText="1"/>
    </xf>
    <xf numFmtId="1" fontId="5" fillId="2" borderId="13" xfId="1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6" fillId="4" borderId="31" xfId="0" applyFont="1" applyFill="1" applyBorder="1" applyAlignment="1" applyProtection="1">
      <alignment horizontal="center" vertical="center" wrapText="1"/>
    </xf>
    <xf numFmtId="0" fontId="6" fillId="4" borderId="33" xfId="0" applyFont="1" applyFill="1" applyBorder="1" applyAlignment="1" applyProtection="1">
      <alignment horizontal="center" vertical="center" wrapText="1"/>
    </xf>
    <xf numFmtId="0" fontId="7" fillId="4" borderId="34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8" fillId="0" borderId="34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4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0" fillId="0" borderId="54" xfId="0" applyFill="1" applyBorder="1" applyAlignment="1" applyProtection="1">
      <alignment horizontal="center"/>
    </xf>
    <xf numFmtId="1" fontId="5" fillId="2" borderId="70" xfId="0" applyNumberFormat="1" applyFont="1" applyFill="1" applyBorder="1" applyAlignment="1" applyProtection="1">
      <alignment horizontal="center" vertical="center" wrapText="1"/>
    </xf>
    <xf numFmtId="1" fontId="5" fillId="2" borderId="34" xfId="0" applyNumberFormat="1" applyFont="1" applyFill="1" applyBorder="1" applyAlignment="1" applyProtection="1">
      <alignment horizontal="center" vertical="center" wrapText="1"/>
    </xf>
    <xf numFmtId="0" fontId="33" fillId="3" borderId="28" xfId="0" applyFont="1" applyFill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horizontal="center" vertical="center" wrapText="1"/>
    </xf>
    <xf numFmtId="0" fontId="1" fillId="3" borderId="30" xfId="0" applyFont="1" applyFill="1" applyBorder="1" applyAlignment="1" applyProtection="1">
      <alignment horizontal="center" vertical="center" wrapText="1"/>
    </xf>
    <xf numFmtId="164" fontId="5" fillId="0" borderId="0" xfId="1" applyFont="1" applyFill="1" applyBorder="1" applyAlignment="1" applyProtection="1">
      <alignment horizontal="center" vertical="center" wrapText="1"/>
    </xf>
    <xf numFmtId="1" fontId="0" fillId="0" borderId="26" xfId="0" applyNumberFormat="1" applyFill="1" applyBorder="1" applyAlignment="1" applyProtection="1">
      <alignment horizontal="center" vertical="center" wrapText="1"/>
    </xf>
    <xf numFmtId="0" fontId="0" fillId="0" borderId="26" xfId="0" applyFill="1" applyBorder="1" applyAlignment="1" applyProtection="1">
      <alignment horizontal="center" vertical="center" wrapText="1"/>
    </xf>
    <xf numFmtId="0" fontId="0" fillId="0" borderId="27" xfId="0" applyFill="1" applyBorder="1" applyAlignment="1" applyProtection="1">
      <alignment horizontal="center" vertical="center" wrapText="1"/>
    </xf>
    <xf numFmtId="0" fontId="0" fillId="0" borderId="49" xfId="0" applyFill="1" applyBorder="1" applyAlignment="1" applyProtection="1">
      <alignment horizontal="center" vertical="center" wrapText="1"/>
    </xf>
    <xf numFmtId="0" fontId="0" fillId="0" borderId="18" xfId="0" applyFill="1" applyBorder="1" applyAlignment="1" applyProtection="1">
      <alignment horizontal="center" vertical="center" wrapText="1"/>
    </xf>
    <xf numFmtId="9" fontId="5" fillId="0" borderId="49" xfId="170" applyFont="1" applyFill="1" applyBorder="1" applyAlignment="1" applyProtection="1">
      <alignment horizontal="center" vertical="center" wrapText="1"/>
    </xf>
    <xf numFmtId="9" fontId="5" fillId="0" borderId="18" xfId="170" applyFont="1" applyFill="1" applyBorder="1" applyAlignment="1" applyProtection="1">
      <alignment horizontal="center" vertical="center" wrapText="1"/>
    </xf>
    <xf numFmtId="1" fontId="8" fillId="0" borderId="34" xfId="0" applyNumberFormat="1" applyFont="1" applyFill="1" applyBorder="1" applyAlignment="1" applyProtection="1">
      <alignment horizontal="center" vertical="center"/>
    </xf>
    <xf numFmtId="1" fontId="8" fillId="0" borderId="2" xfId="0" applyNumberFormat="1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</cellXfs>
  <cellStyles count="171">
    <cellStyle name="% 4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ustom - Modelo8" xfId="31"/>
    <cellStyle name="Data   - Modelo2" xfId="32"/>
    <cellStyle name="Estilo 1" xfId="33"/>
    <cellStyle name="Euro" xfId="34"/>
    <cellStyle name="Euro 2" xfId="35"/>
    <cellStyle name="Excel Built-in Normal" xfId="164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Hipervínculo 2" xfId="165"/>
    <cellStyle name="Input" xfId="42"/>
    <cellStyle name="Labels - Modelo3" xfId="43"/>
    <cellStyle name="Linked Cell" xfId="44"/>
    <cellStyle name="Millares [0] 2" xfId="163"/>
    <cellStyle name="Millares [0] 3" xfId="169"/>
    <cellStyle name="Millares 2" xfId="45"/>
    <cellStyle name="Millares 2 2" xfId="46"/>
    <cellStyle name="Millares 2 2 2" xfId="47"/>
    <cellStyle name="Millares 2 3" xfId="48"/>
    <cellStyle name="Millares 2 3 2" xfId="49"/>
    <cellStyle name="Millares 2 4" xfId="50"/>
    <cellStyle name="Millares 3" xfId="51"/>
    <cellStyle name="Millares 3 2" xfId="52"/>
    <cellStyle name="Millares 4" xfId="162"/>
    <cellStyle name="Moneda 2" xfId="53"/>
    <cellStyle name="Moneda 3" xfId="54"/>
    <cellStyle name="Moneda 3 2" xfId="55"/>
    <cellStyle name="Moneda 3 3" xfId="56"/>
    <cellStyle name="Moneda 3 4" xfId="57"/>
    <cellStyle name="Moneda 4" xfId="58"/>
    <cellStyle name="Moneda 4 2" xfId="59"/>
    <cellStyle name="Moneda 4 3" xfId="60"/>
    <cellStyle name="Moneda 5" xfId="61"/>
    <cellStyle name="Moneda 6" xfId="62"/>
    <cellStyle name="Moneda 7" xfId="63"/>
    <cellStyle name="Normal" xfId="0" builtinId="0"/>
    <cellStyle name="Normal 10" xfId="64"/>
    <cellStyle name="Normal 10 2" xfId="65"/>
    <cellStyle name="Normal 10_DA_PROCESO_12-1-84581_127001002_5793422" xfId="66"/>
    <cellStyle name="Normal 11" xfId="67"/>
    <cellStyle name="Normal 11 2" xfId="68"/>
    <cellStyle name="Normal 11_FormulariosServiciosHelpDesk-2013-2014-v-5-jul-2013" xfId="69"/>
    <cellStyle name="Normal 12" xfId="70"/>
    <cellStyle name="Normal 12 2" xfId="71"/>
    <cellStyle name="Normal 12_FormulariosServiciosHelpDesk-2013-2014-v-5-jul-2013" xfId="72"/>
    <cellStyle name="Normal 13" xfId="73"/>
    <cellStyle name="Normal 13 2" xfId="74"/>
    <cellStyle name="Normal 13_FormulariosServiciosHelpDesk-2013-2014-v-5-jul-2013" xfId="75"/>
    <cellStyle name="Normal 14" xfId="76"/>
    <cellStyle name="Normal 14 2" xfId="77"/>
    <cellStyle name="Normal 14_FormulariosServiciosHelpDesk-2013-2014-v-5-jul-2013" xfId="78"/>
    <cellStyle name="Normal 15" xfId="79"/>
    <cellStyle name="Normal 15 2" xfId="80"/>
    <cellStyle name="Normal 15_DA_PROCESO_12-1-84581_127001002_5793422" xfId="81"/>
    <cellStyle name="Normal 16" xfId="82"/>
    <cellStyle name="Normal 16 2" xfId="83"/>
    <cellStyle name="Normal 16_FormulariosServiciosHelpDesk-2013-2014-v-5-jul-2013" xfId="84"/>
    <cellStyle name="Normal 17" xfId="85"/>
    <cellStyle name="Normal 17 2" xfId="86"/>
    <cellStyle name="Normal 17_FormulariosServiciosHelpDesk-2013-2014-v-5-jul-2013" xfId="87"/>
    <cellStyle name="Normal 19" xfId="88"/>
    <cellStyle name="Normal 19 2" xfId="89"/>
    <cellStyle name="Normal 19_FormulariosServiciosHelpDesk-2013-2014-v-5-jul-2013" xfId="90"/>
    <cellStyle name="Normal 2" xfId="1"/>
    <cellStyle name="Normal 2 2" xfId="2"/>
    <cellStyle name="Normal 2 2 2" xfId="92"/>
    <cellStyle name="Normal 2 2 3" xfId="166"/>
    <cellStyle name="Normal 2 3" xfId="93"/>
    <cellStyle name="Normal 2 4" xfId="91"/>
    <cellStyle name="Normal 2_DA_PROCESO_12-1-84581_127001002_5793422" xfId="94"/>
    <cellStyle name="Normal 20" xfId="95"/>
    <cellStyle name="Normal 20 2" xfId="96"/>
    <cellStyle name="Normal 20_FormulariosServiciosHelpDesk-2013-2014-v-5-jul-2013" xfId="97"/>
    <cellStyle name="Normal 21" xfId="98"/>
    <cellStyle name="Normal 21 2" xfId="99"/>
    <cellStyle name="Normal 21_FormulariosServiciosHelpDesk-2013-2014-v-5-jul-2013" xfId="100"/>
    <cellStyle name="Normal 22" xfId="101"/>
    <cellStyle name="Normal 22 2" xfId="102"/>
    <cellStyle name="Normal 22_FormulariosServiciosHelpDesk-2013-2014-v-5-jul-2013" xfId="103"/>
    <cellStyle name="Normal 23" xfId="104"/>
    <cellStyle name="Normal 23 2" xfId="105"/>
    <cellStyle name="Normal 23_FormulariosServiciosHelpDesk-2013-2014-v-5-jul-2013" xfId="106"/>
    <cellStyle name="Normal 24" xfId="107"/>
    <cellStyle name="Normal 24 3" xfId="108"/>
    <cellStyle name="Normal 24_DA_PROCESO_12-1-84581_127001002_5793422" xfId="109"/>
    <cellStyle name="Normal 25" xfId="110"/>
    <cellStyle name="Normal 26" xfId="111"/>
    <cellStyle name="Normal 27" xfId="112"/>
    <cellStyle name="Normal 29" xfId="113"/>
    <cellStyle name="Normal 3" xfId="114"/>
    <cellStyle name="Normal 3 2" xfId="115"/>
    <cellStyle name="Normal 3_FormulariosServiciosHelpDesk-2013-2014-v-5-jul-2013" xfId="116"/>
    <cellStyle name="Normal 31" xfId="117"/>
    <cellStyle name="Normal 33" xfId="118"/>
    <cellStyle name="Normal 35" xfId="119"/>
    <cellStyle name="Normal 35 2" xfId="120"/>
    <cellStyle name="Normal 35_FormulariosServiciosHelpDesk-2013-2014-v-5-jul-2013" xfId="121"/>
    <cellStyle name="Normal 36" xfId="122"/>
    <cellStyle name="Normal 36 2" xfId="123"/>
    <cellStyle name="Normal 36_FormulariosServiciosHelpDesk-2013-2014-v-5-jul-2013" xfId="124"/>
    <cellStyle name="Normal 37" xfId="125"/>
    <cellStyle name="Normal 37 2" xfId="126"/>
    <cellStyle name="Normal 37_FormulariosServiciosHelpDesk-2013-2014-v-5-jul-2013" xfId="127"/>
    <cellStyle name="Normal 38" xfId="128"/>
    <cellStyle name="Normal 38 2" xfId="129"/>
    <cellStyle name="Normal 38_FormulariosServiciosHelpDesk-2013-2014-v-5-jul-2013" xfId="130"/>
    <cellStyle name="Normal 39" xfId="131"/>
    <cellStyle name="Normal 39 7" xfId="132"/>
    <cellStyle name="Normal 39_DA_PROCESO_12-1-84581_127001002_5793422" xfId="133"/>
    <cellStyle name="Normal 4" xfId="134"/>
    <cellStyle name="Normal 41" xfId="135"/>
    <cellStyle name="Normal 41 2" xfId="136"/>
    <cellStyle name="Normal 41_FormulariosServiciosHelpDesk-2013-2014-v-5-jul-2013" xfId="137"/>
    <cellStyle name="Normal 42" xfId="138"/>
    <cellStyle name="Normal 42 2" xfId="139"/>
    <cellStyle name="Normal 42_FormulariosServiciosHelpDesk-2013-2014-v-5-jul-2013" xfId="140"/>
    <cellStyle name="Normal 5" xfId="141"/>
    <cellStyle name="Normal 5 2" xfId="167"/>
    <cellStyle name="Normal 6" xfId="142"/>
    <cellStyle name="Normal 6 2" xfId="143"/>
    <cellStyle name="Normal 6_FormulariosServiciosHelpDesk-2013-2014-v-5-jul-2013" xfId="144"/>
    <cellStyle name="Normal 7" xfId="145"/>
    <cellStyle name="Normal 8" xfId="146"/>
    <cellStyle name="Normal 9" xfId="168"/>
    <cellStyle name="Note" xfId="147"/>
    <cellStyle name="Note 2" xfId="148"/>
    <cellStyle name="Output" xfId="149"/>
    <cellStyle name="Porcentaje" xfId="170" builtinId="5"/>
    <cellStyle name="Porcentaje 2" xfId="150"/>
    <cellStyle name="Porcentual 2" xfId="151"/>
    <cellStyle name="Porcentual 3" xfId="152"/>
    <cellStyle name="Reset  - Modelo7" xfId="153"/>
    <cellStyle name="Style 1" xfId="154"/>
    <cellStyle name="Table  - Modelo6" xfId="155"/>
    <cellStyle name="Title" xfId="156"/>
    <cellStyle name="Title  - Modelo1" xfId="157"/>
    <cellStyle name="Title_CARACTERISTICAS" xfId="158"/>
    <cellStyle name="TotCol - Modelo5" xfId="159"/>
    <cellStyle name="TotRow - Modelo4" xfId="160"/>
    <cellStyle name="Warning Text" xfId="1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5120</xdr:colOff>
      <xdr:row>0</xdr:row>
      <xdr:rowOff>34186</xdr:rowOff>
    </xdr:from>
    <xdr:to>
      <xdr:col>2</xdr:col>
      <xdr:colOff>36970</xdr:colOff>
      <xdr:row>4</xdr:row>
      <xdr:rowOff>102842</xdr:rowOff>
    </xdr:to>
    <xdr:pic>
      <xdr:nvPicPr>
        <xdr:cNvPr id="2" name="3 Imagen" descr="Logo Instituto Nacional de Cancerología-ES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" y="34186"/>
          <a:ext cx="2336900" cy="716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5120</xdr:colOff>
      <xdr:row>0</xdr:row>
      <xdr:rowOff>34185</xdr:rowOff>
    </xdr:from>
    <xdr:to>
      <xdr:col>2</xdr:col>
      <xdr:colOff>313195</xdr:colOff>
      <xdr:row>4</xdr:row>
      <xdr:rowOff>95249</xdr:rowOff>
    </xdr:to>
    <xdr:pic>
      <xdr:nvPicPr>
        <xdr:cNvPr id="2" name="3 Imagen" descr="Logo Instituto Nacional de Cancerología-ES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" y="34185"/>
          <a:ext cx="2336900" cy="718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5120</xdr:colOff>
      <xdr:row>0</xdr:row>
      <xdr:rowOff>43709</xdr:rowOff>
    </xdr:from>
    <xdr:to>
      <xdr:col>2</xdr:col>
      <xdr:colOff>179845</xdr:colOff>
      <xdr:row>4</xdr:row>
      <xdr:rowOff>104775</xdr:rowOff>
    </xdr:to>
    <xdr:pic>
      <xdr:nvPicPr>
        <xdr:cNvPr id="2" name="3 Imagen" descr="Logo Instituto Nacional de Cancerología-ES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" y="43709"/>
          <a:ext cx="2336900" cy="718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5120</xdr:colOff>
      <xdr:row>0</xdr:row>
      <xdr:rowOff>43710</xdr:rowOff>
    </xdr:from>
    <xdr:to>
      <xdr:col>2</xdr:col>
      <xdr:colOff>170320</xdr:colOff>
      <xdr:row>4</xdr:row>
      <xdr:rowOff>104775</xdr:rowOff>
    </xdr:to>
    <xdr:pic>
      <xdr:nvPicPr>
        <xdr:cNvPr id="2" name="3 Imagen" descr="Logo Instituto Nacional de Cancerología-ES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" y="43710"/>
          <a:ext cx="2336900" cy="71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5120</xdr:colOff>
      <xdr:row>0</xdr:row>
      <xdr:rowOff>43711</xdr:rowOff>
    </xdr:from>
    <xdr:to>
      <xdr:col>2</xdr:col>
      <xdr:colOff>170320</xdr:colOff>
      <xdr:row>4</xdr:row>
      <xdr:rowOff>123825</xdr:rowOff>
    </xdr:to>
    <xdr:pic>
      <xdr:nvPicPr>
        <xdr:cNvPr id="2" name="3 Imagen" descr="Logo Instituto Nacional de Cancerología-ES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" y="43711"/>
          <a:ext cx="2336900" cy="737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5120</xdr:colOff>
      <xdr:row>0</xdr:row>
      <xdr:rowOff>43710</xdr:rowOff>
    </xdr:from>
    <xdr:to>
      <xdr:col>2</xdr:col>
      <xdr:colOff>94120</xdr:colOff>
      <xdr:row>4</xdr:row>
      <xdr:rowOff>114300</xdr:rowOff>
    </xdr:to>
    <xdr:pic>
      <xdr:nvPicPr>
        <xdr:cNvPr id="2" name="3 Imagen" descr="Logo Instituto Nacional de Cancerología-ES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" y="43710"/>
          <a:ext cx="2336900" cy="72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5120</xdr:colOff>
      <xdr:row>0</xdr:row>
      <xdr:rowOff>43710</xdr:rowOff>
    </xdr:from>
    <xdr:to>
      <xdr:col>2</xdr:col>
      <xdr:colOff>94120</xdr:colOff>
      <xdr:row>4</xdr:row>
      <xdr:rowOff>104775</xdr:rowOff>
    </xdr:to>
    <xdr:pic>
      <xdr:nvPicPr>
        <xdr:cNvPr id="2" name="3 Imagen" descr="Logo Instituto Nacional de Cancerología-ES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" y="43710"/>
          <a:ext cx="2336900" cy="71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IOS%20TECNOLOGICOS/EJERCICIOS%20AE/AE%20OUTSOURCING%20TI/TO-BE/Estudio%20previo%20-%20trabajo/Anexo_NivelesdeServicio_1303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Hardware"/>
      <sheetName val="ServiciosImpresión"/>
      <sheetName val="ServicioDirAct"/>
      <sheetName val="ServicioRed"/>
      <sheetName val="ServicioSegur"/>
      <sheetName val="ServicioOperaTI"/>
    </sheetNames>
    <sheetDataSet>
      <sheetData sheetId="0"/>
      <sheetData sheetId="1">
        <row r="8">
          <cell r="A8">
            <v>1</v>
          </cell>
        </row>
        <row r="21">
          <cell r="A21">
            <v>3</v>
          </cell>
        </row>
      </sheetData>
      <sheetData sheetId="2">
        <row r="8">
          <cell r="A8">
            <v>4</v>
          </cell>
        </row>
      </sheetData>
      <sheetData sheetId="3">
        <row r="8">
          <cell r="A8">
            <v>5</v>
          </cell>
        </row>
      </sheetData>
      <sheetData sheetId="4">
        <row r="8">
          <cell r="A8">
            <v>6</v>
          </cell>
        </row>
        <row r="28">
          <cell r="A28">
            <v>8</v>
          </cell>
        </row>
      </sheetData>
      <sheetData sheetId="5">
        <row r="8">
          <cell r="A8">
            <v>9</v>
          </cell>
        </row>
      </sheetData>
      <sheetData sheetId="6">
        <row r="8">
          <cell r="A8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view="pageBreakPreview" zoomScaleNormal="90" zoomScaleSheetLayoutView="100" workbookViewId="0">
      <selection activeCell="C27" sqref="C27:E27"/>
    </sheetView>
  </sheetViews>
  <sheetFormatPr baseColWidth="10" defaultRowHeight="12.75"/>
  <cols>
    <col min="1" max="1" width="31.28515625" style="16" customWidth="1"/>
    <col min="2" max="2" width="3.28515625" style="16" bestFit="1" customWidth="1"/>
    <col min="3" max="3" width="71" style="27" bestFit="1" customWidth="1"/>
    <col min="4" max="5" width="13.85546875" style="16" bestFit="1" customWidth="1"/>
    <col min="6" max="16384" width="11.42578125" style="16"/>
  </cols>
  <sheetData>
    <row r="1" spans="1:5" ht="12.75" customHeight="1">
      <c r="A1" s="91" t="s">
        <v>80</v>
      </c>
      <c r="B1" s="92"/>
      <c r="C1" s="92"/>
      <c r="D1" s="92"/>
      <c r="E1" s="93"/>
    </row>
    <row r="2" spans="1:5" ht="12.75" customHeight="1">
      <c r="A2" s="94"/>
      <c r="B2" s="95"/>
      <c r="C2" s="95"/>
      <c r="D2" s="95"/>
      <c r="E2" s="96"/>
    </row>
    <row r="3" spans="1:5" ht="12.75" customHeight="1">
      <c r="A3" s="94"/>
      <c r="B3" s="95"/>
      <c r="C3" s="95"/>
      <c r="D3" s="95"/>
      <c r="E3" s="96"/>
    </row>
    <row r="4" spans="1:5" ht="12.75" customHeight="1">
      <c r="A4" s="94"/>
      <c r="B4" s="95"/>
      <c r="C4" s="95"/>
      <c r="D4" s="95"/>
      <c r="E4" s="96"/>
    </row>
    <row r="5" spans="1:5" ht="13.5" customHeight="1" thickBot="1">
      <c r="A5" s="97"/>
      <c r="B5" s="98"/>
      <c r="C5" s="98"/>
      <c r="D5" s="98"/>
      <c r="E5" s="99"/>
    </row>
    <row r="6" spans="1:5" ht="15" customHeight="1" thickBot="1">
      <c r="A6" s="88" t="s">
        <v>25</v>
      </c>
      <c r="B6" s="89"/>
      <c r="C6" s="89"/>
      <c r="D6" s="89"/>
      <c r="E6" s="90"/>
    </row>
    <row r="7" spans="1:5" ht="51.75" customHeight="1" thickBot="1">
      <c r="A7" s="10" t="s">
        <v>1</v>
      </c>
      <c r="B7" s="11"/>
      <c r="C7" s="11" t="s">
        <v>4</v>
      </c>
      <c r="D7" s="11" t="s">
        <v>23</v>
      </c>
      <c r="E7" s="12" t="s">
        <v>24</v>
      </c>
    </row>
    <row r="8" spans="1:5" ht="18.75" customHeight="1">
      <c r="A8" s="101" t="s">
        <v>6</v>
      </c>
      <c r="B8" s="13">
        <f>Hardware!A8</f>
        <v>1</v>
      </c>
      <c r="C8" s="14" t="str">
        <f>Hardware!B8</f>
        <v xml:space="preserve">Atención de incidentes </v>
      </c>
      <c r="D8" s="17">
        <v>100</v>
      </c>
      <c r="E8" s="18">
        <v>98</v>
      </c>
    </row>
    <row r="9" spans="1:5" ht="27" customHeight="1">
      <c r="A9" s="102"/>
      <c r="B9" s="1">
        <f>Hardware!A16</f>
        <v>2</v>
      </c>
      <c r="C9" s="2" t="str">
        <f>Hardware!B16</f>
        <v xml:space="preserve">Servicios relacionados con la disponibilidad del equipo operativo y funcional </v>
      </c>
      <c r="D9" s="19" t="s">
        <v>91</v>
      </c>
      <c r="E9" s="20" t="s">
        <v>91</v>
      </c>
    </row>
    <row r="10" spans="1:5" ht="18.75" customHeight="1">
      <c r="A10" s="103"/>
      <c r="B10" s="1">
        <f>Hardware!A21</f>
        <v>3</v>
      </c>
      <c r="C10" s="2" t="str">
        <f>Hardware!B21</f>
        <v xml:space="preserve">Atención de requerimiento </v>
      </c>
      <c r="D10" s="21">
        <v>100</v>
      </c>
      <c r="E10" s="22">
        <v>98</v>
      </c>
    </row>
    <row r="11" spans="1:5" ht="18.75" customHeight="1">
      <c r="A11" s="3" t="s">
        <v>7</v>
      </c>
      <c r="B11" s="1">
        <f>ServiciosImpresión!A8</f>
        <v>4</v>
      </c>
      <c r="C11" s="2" t="str">
        <f>ServiciosImpresión!B8</f>
        <v>Disponibilidad servicio de impresión</v>
      </c>
      <c r="D11" s="23">
        <f>ServiciosImpresión!G11</f>
        <v>100</v>
      </c>
      <c r="E11" s="24">
        <f>ServiciosImpresión!H11</f>
        <v>99.9</v>
      </c>
    </row>
    <row r="12" spans="1:5" ht="36.75" customHeight="1">
      <c r="A12" s="15" t="s">
        <v>8</v>
      </c>
      <c r="B12" s="4">
        <f>ServicioDirAct!A8</f>
        <v>5</v>
      </c>
      <c r="C12" s="5" t="str">
        <f>ServicioDirAct!B8</f>
        <v>Disponibilidad del servicio de dominio, DHCP y DNS</v>
      </c>
      <c r="D12" s="23">
        <f>ServicioDirAct!G11</f>
        <v>100</v>
      </c>
      <c r="E12" s="24">
        <f>ServicioDirAct!H11</f>
        <v>99.930555555555557</v>
      </c>
    </row>
    <row r="13" spans="1:5" ht="18.75" customHeight="1">
      <c r="A13" s="100" t="s">
        <v>9</v>
      </c>
      <c r="B13" s="4">
        <f>ServicioRed!A8</f>
        <v>6</v>
      </c>
      <c r="C13" s="5" t="str">
        <f>ServicioRed!B8</f>
        <v>Disponibilidad de la red LAN</v>
      </c>
      <c r="D13" s="21">
        <f>ServicioRed!G11</f>
        <v>100</v>
      </c>
      <c r="E13" s="22">
        <f>ServicioRed!H11</f>
        <v>99.930555555555557</v>
      </c>
    </row>
    <row r="14" spans="1:5" ht="18.75" customHeight="1">
      <c r="A14" s="100"/>
      <c r="B14" s="4">
        <f>ServicioRed!A18</f>
        <v>7</v>
      </c>
      <c r="C14" s="5" t="str">
        <f>ServicioRed!B18</f>
        <v>Disponibilidad de la red WLAN</v>
      </c>
      <c r="D14" s="21">
        <f>ServicioRed!G21</f>
        <v>100</v>
      </c>
      <c r="E14" s="22">
        <f>ServicioRed!H21</f>
        <v>99.930555555555557</v>
      </c>
    </row>
    <row r="15" spans="1:5" ht="18.75" customHeight="1">
      <c r="A15" s="100"/>
      <c r="B15" s="4">
        <f>ServicioRed!A28</f>
        <v>8</v>
      </c>
      <c r="C15" s="5" t="str">
        <f>ServicioRed!B28</f>
        <v>Conectividad Internet</v>
      </c>
      <c r="D15" s="21">
        <f>ServicioRed!G31</f>
        <v>100</v>
      </c>
      <c r="E15" s="22">
        <f>ServicioRed!H31</f>
        <v>99.930555555555557</v>
      </c>
    </row>
    <row r="16" spans="1:5" ht="18.75" customHeight="1">
      <c r="A16" s="100" t="s">
        <v>3</v>
      </c>
      <c r="B16" s="4">
        <f>ServicioSeguridad!A8</f>
        <v>9</v>
      </c>
      <c r="C16" s="5" t="str">
        <f>ServicioSeguridad!B8</f>
        <v>Disponibilidad del sistema de seguridad Firewall</v>
      </c>
      <c r="D16" s="21">
        <f>ServicioSeguridad!G11</f>
        <v>100</v>
      </c>
      <c r="E16" s="22">
        <f>ServicioSeguridad!H11</f>
        <v>99.895833333333329</v>
      </c>
    </row>
    <row r="17" spans="1:5" ht="18.75" customHeight="1">
      <c r="A17" s="100"/>
      <c r="B17" s="4">
        <f>ServicioSeguridad!A18</f>
        <v>10</v>
      </c>
      <c r="C17" s="5" t="str">
        <f>ServicioSeguridad!B18</f>
        <v>Disponibilidad del Antispam</v>
      </c>
      <c r="D17" s="21">
        <f>ServicioSeguridad!G21</f>
        <v>100</v>
      </c>
      <c r="E17" s="22">
        <f>ServicioSeguridad!H21</f>
        <v>99.895833333333329</v>
      </c>
    </row>
    <row r="18" spans="1:5" ht="18.75" customHeight="1">
      <c r="A18" s="100"/>
      <c r="B18" s="4">
        <f>ServicioSeguridad!A28</f>
        <v>11</v>
      </c>
      <c r="C18" s="5" t="str">
        <f>ServicioSeguridad!B28</f>
        <v>Atención de incidentes de seguridad</v>
      </c>
      <c r="D18" s="21">
        <v>100</v>
      </c>
      <c r="E18" s="22">
        <v>98</v>
      </c>
    </row>
    <row r="19" spans="1:5" ht="18.75" customHeight="1">
      <c r="A19" s="100" t="s">
        <v>10</v>
      </c>
      <c r="B19" s="4">
        <f>ServicioOperaTI!A8</f>
        <v>12</v>
      </c>
      <c r="C19" s="5" t="str">
        <f>ServicioOperaTI!B8</f>
        <v>Disponibilidad de la plataforma de la  Mesa de Servicio</v>
      </c>
      <c r="D19" s="21">
        <f>ServicioOperaTI!G11</f>
        <v>100</v>
      </c>
      <c r="E19" s="22">
        <f>ServicioOperaTI!I11</f>
        <v>97.1</v>
      </c>
    </row>
    <row r="20" spans="1:5" ht="18.75" customHeight="1" thickBot="1">
      <c r="A20" s="104"/>
      <c r="B20" s="6">
        <f>ServicioOperaTI!A16</f>
        <v>13</v>
      </c>
      <c r="C20" s="7" t="str">
        <f>ServicioOperaTI!B16</f>
        <v>Efectividad en la atención las Llamadas de la mesa de servicios</v>
      </c>
      <c r="D20" s="25">
        <f>ServicioOperaTI!G19</f>
        <v>100</v>
      </c>
      <c r="E20" s="26">
        <f>ServicioOperaTI!I19</f>
        <v>95.1</v>
      </c>
    </row>
    <row r="21" spans="1:5" ht="18.75" customHeight="1" thickBot="1">
      <c r="C21" s="16"/>
      <c r="D21" s="27"/>
    </row>
    <row r="22" spans="1:5" ht="42" customHeight="1" thickBot="1">
      <c r="A22" s="85" t="s">
        <v>92</v>
      </c>
      <c r="B22" s="86"/>
      <c r="C22" s="86"/>
      <c r="D22" s="86"/>
      <c r="E22" s="87"/>
    </row>
    <row r="23" spans="1:5" ht="13.5" thickBot="1"/>
    <row r="24" spans="1:5">
      <c r="A24" s="75" t="s">
        <v>87</v>
      </c>
      <c r="B24" s="76"/>
      <c r="C24" s="77"/>
      <c r="D24" s="78"/>
      <c r="E24" s="79"/>
    </row>
    <row r="25" spans="1:5">
      <c r="A25" s="80" t="s">
        <v>88</v>
      </c>
      <c r="B25" s="81"/>
      <c r="C25" s="82"/>
      <c r="D25" s="83"/>
      <c r="E25" s="84"/>
    </row>
    <row r="26" spans="1:5">
      <c r="A26" s="80" t="s">
        <v>89</v>
      </c>
      <c r="B26" s="81"/>
      <c r="C26" s="82"/>
      <c r="D26" s="83"/>
      <c r="E26" s="84"/>
    </row>
    <row r="27" spans="1:5" ht="13.5" thickBot="1">
      <c r="A27" s="70" t="s">
        <v>90</v>
      </c>
      <c r="B27" s="71"/>
      <c r="C27" s="72"/>
      <c r="D27" s="73"/>
      <c r="E27" s="74"/>
    </row>
  </sheetData>
  <sheetProtection algorithmName="SHA-512" hashValue="QqEEECELu9o4qUdlkHvpOcd/mS4cpLVw/m3myOv+FQ0R4hlk6m76ecCCKyKoCBzcIQBarEnqeGyXOjB7ruhc6Q==" saltValue="qYdaECYHdDcSrVorUjNAiQ==" spinCount="100000" sheet="1" objects="1" scenarios="1" selectLockedCells="1"/>
  <mergeCells count="15">
    <mergeCell ref="A22:E22"/>
    <mergeCell ref="A6:E6"/>
    <mergeCell ref="A1:E5"/>
    <mergeCell ref="A13:A15"/>
    <mergeCell ref="A16:A18"/>
    <mergeCell ref="A8:A10"/>
    <mergeCell ref="A19:A20"/>
    <mergeCell ref="A27:B27"/>
    <mergeCell ref="C27:E27"/>
    <mergeCell ref="A24:B24"/>
    <mergeCell ref="C24:E24"/>
    <mergeCell ref="A25:B25"/>
    <mergeCell ref="C25:E25"/>
    <mergeCell ref="A26:B26"/>
    <mergeCell ref="C26:E26"/>
  </mergeCells>
  <pageMargins left="0.59055118110236227" right="0.59055118110236227" top="0.78740157480314965" bottom="0.78740157480314965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zoomScaleNormal="100" zoomScaleSheetLayoutView="100" workbookViewId="0">
      <selection activeCell="J29" sqref="J29"/>
    </sheetView>
  </sheetViews>
  <sheetFormatPr baseColWidth="10" defaultRowHeight="15"/>
  <cols>
    <col min="1" max="1" width="2.140625" style="28" bestFit="1" customWidth="1"/>
    <col min="2" max="2" width="28.28515625" style="28" customWidth="1"/>
    <col min="3" max="3" width="33.140625" style="28" customWidth="1"/>
    <col min="4" max="4" width="35.7109375" style="28" customWidth="1"/>
    <col min="5" max="5" width="19.85546875" style="28" customWidth="1"/>
    <col min="6" max="6" width="2.140625" style="28" customWidth="1"/>
    <col min="7" max="8" width="7.85546875" style="28" customWidth="1"/>
    <col min="9" max="9" width="11.42578125" style="28" customWidth="1"/>
    <col min="10" max="10" width="2.140625" style="28" customWidth="1"/>
    <col min="11" max="16384" width="11.42578125" style="28"/>
  </cols>
  <sheetData>
    <row r="1" spans="1:10" s="16" customFormat="1" ht="12.75" customHeight="1">
      <c r="A1" s="91" t="s">
        <v>80</v>
      </c>
      <c r="B1" s="92"/>
      <c r="C1" s="92"/>
      <c r="D1" s="92"/>
      <c r="E1" s="92"/>
      <c r="F1" s="92"/>
      <c r="G1" s="92"/>
      <c r="H1" s="92"/>
      <c r="I1" s="92"/>
      <c r="J1" s="93"/>
    </row>
    <row r="2" spans="1:10" s="16" customFormat="1" ht="12.75" customHeight="1">
      <c r="A2" s="94"/>
      <c r="B2" s="95"/>
      <c r="C2" s="95"/>
      <c r="D2" s="95"/>
      <c r="E2" s="95"/>
      <c r="F2" s="95"/>
      <c r="G2" s="95"/>
      <c r="H2" s="95"/>
      <c r="I2" s="95"/>
      <c r="J2" s="96"/>
    </row>
    <row r="3" spans="1:10" s="16" customFormat="1" ht="13.5" customHeight="1">
      <c r="A3" s="94"/>
      <c r="B3" s="95"/>
      <c r="C3" s="95"/>
      <c r="D3" s="95"/>
      <c r="E3" s="95"/>
      <c r="F3" s="95"/>
      <c r="G3" s="95"/>
      <c r="H3" s="95"/>
      <c r="I3" s="95"/>
      <c r="J3" s="96"/>
    </row>
    <row r="4" spans="1:10" s="16" customFormat="1" ht="12.75" customHeight="1">
      <c r="A4" s="94"/>
      <c r="B4" s="95"/>
      <c r="C4" s="95"/>
      <c r="D4" s="95"/>
      <c r="E4" s="95"/>
      <c r="F4" s="95"/>
      <c r="G4" s="95"/>
      <c r="H4" s="95"/>
      <c r="I4" s="95"/>
      <c r="J4" s="96"/>
    </row>
    <row r="5" spans="1:10" s="16" customFormat="1" ht="13.5" customHeight="1" thickBot="1">
      <c r="A5" s="97"/>
      <c r="B5" s="98"/>
      <c r="C5" s="98"/>
      <c r="D5" s="98"/>
      <c r="E5" s="98"/>
      <c r="F5" s="98"/>
      <c r="G5" s="98"/>
      <c r="H5" s="98"/>
      <c r="I5" s="98"/>
      <c r="J5" s="99"/>
    </row>
    <row r="6" spans="1:10" ht="36.75" customHeight="1" thickBot="1">
      <c r="A6" s="135" t="s">
        <v>22</v>
      </c>
      <c r="B6" s="136"/>
      <c r="C6" s="136"/>
      <c r="D6" s="136"/>
      <c r="E6" s="136"/>
      <c r="F6" s="136"/>
      <c r="G6" s="136"/>
      <c r="H6" s="136"/>
      <c r="I6" s="136"/>
      <c r="J6" s="137"/>
    </row>
    <row r="7" spans="1:10" ht="15.75" thickBot="1">
      <c r="A7" s="109" t="s">
        <v>11</v>
      </c>
      <c r="B7" s="110"/>
      <c r="C7" s="8" t="s">
        <v>12</v>
      </c>
      <c r="D7" s="8" t="s">
        <v>26</v>
      </c>
      <c r="E7" s="8" t="s">
        <v>27</v>
      </c>
      <c r="F7" s="111" t="s">
        <v>12</v>
      </c>
      <c r="G7" s="112"/>
      <c r="H7" s="112"/>
      <c r="I7" s="112"/>
      <c r="J7" s="113"/>
    </row>
    <row r="8" spans="1:10" ht="15.75" customHeight="1" thickBot="1">
      <c r="A8" s="114">
        <v>1</v>
      </c>
      <c r="B8" s="117" t="s">
        <v>28</v>
      </c>
      <c r="C8" s="120" t="s">
        <v>29</v>
      </c>
      <c r="D8" s="120" t="s">
        <v>30</v>
      </c>
      <c r="E8" s="120" t="s">
        <v>31</v>
      </c>
      <c r="F8" s="123"/>
      <c r="G8" s="124"/>
      <c r="H8" s="124"/>
      <c r="I8" s="124"/>
      <c r="J8" s="125"/>
    </row>
    <row r="9" spans="1:10" ht="15" customHeight="1">
      <c r="A9" s="115"/>
      <c r="B9" s="118"/>
      <c r="C9" s="121"/>
      <c r="D9" s="121"/>
      <c r="E9" s="121"/>
      <c r="F9" s="126"/>
      <c r="G9" s="29" t="s">
        <v>0</v>
      </c>
      <c r="H9" s="30" t="s">
        <v>13</v>
      </c>
      <c r="I9" s="127" t="s">
        <v>15</v>
      </c>
      <c r="J9" s="129"/>
    </row>
    <row r="10" spans="1:10">
      <c r="A10" s="115"/>
      <c r="B10" s="118"/>
      <c r="C10" s="121"/>
      <c r="D10" s="121"/>
      <c r="E10" s="121"/>
      <c r="F10" s="126"/>
      <c r="G10" s="31" t="s">
        <v>16</v>
      </c>
      <c r="H10" s="32" t="s">
        <v>16</v>
      </c>
      <c r="I10" s="128"/>
      <c r="J10" s="129"/>
    </row>
    <row r="11" spans="1:10">
      <c r="A11" s="115"/>
      <c r="B11" s="118"/>
      <c r="C11" s="121"/>
      <c r="D11" s="121"/>
      <c r="E11" s="121"/>
      <c r="F11" s="126"/>
      <c r="G11" s="33">
        <v>0</v>
      </c>
      <c r="H11" s="34">
        <v>2</v>
      </c>
      <c r="I11" s="35">
        <v>0</v>
      </c>
      <c r="J11" s="129"/>
    </row>
    <row r="12" spans="1:10">
      <c r="A12" s="115"/>
      <c r="B12" s="118"/>
      <c r="C12" s="121"/>
      <c r="D12" s="121"/>
      <c r="E12" s="121"/>
      <c r="F12" s="126"/>
      <c r="G12" s="36">
        <v>2.0099999999999998</v>
      </c>
      <c r="H12" s="34">
        <v>3</v>
      </c>
      <c r="I12" s="37">
        <v>1E-3</v>
      </c>
      <c r="J12" s="129"/>
    </row>
    <row r="13" spans="1:10" ht="15.75" customHeight="1">
      <c r="A13" s="115"/>
      <c r="B13" s="118"/>
      <c r="C13" s="121"/>
      <c r="D13" s="121"/>
      <c r="E13" s="121"/>
      <c r="F13" s="126"/>
      <c r="G13" s="38">
        <v>4.01</v>
      </c>
      <c r="H13" s="39">
        <v>5</v>
      </c>
      <c r="I13" s="40">
        <v>3.0000000000000001E-3</v>
      </c>
      <c r="J13" s="129"/>
    </row>
    <row r="14" spans="1:10" ht="15.75" thickBot="1">
      <c r="A14" s="115"/>
      <c r="B14" s="118"/>
      <c r="C14" s="121"/>
      <c r="D14" s="121"/>
      <c r="E14" s="121"/>
      <c r="F14" s="126"/>
      <c r="G14" s="130" t="s">
        <v>32</v>
      </c>
      <c r="H14" s="131"/>
      <c r="I14" s="41">
        <v>5.0000000000000001E-3</v>
      </c>
      <c r="J14" s="129"/>
    </row>
    <row r="15" spans="1:10">
      <c r="A15" s="116"/>
      <c r="B15" s="119"/>
      <c r="C15" s="122"/>
      <c r="D15" s="122"/>
      <c r="E15" s="122"/>
      <c r="F15" s="132"/>
      <c r="G15" s="133"/>
      <c r="H15" s="133"/>
      <c r="I15" s="133"/>
      <c r="J15" s="134"/>
    </row>
    <row r="16" spans="1:10" ht="15" customHeight="1">
      <c r="A16" s="151">
        <f>A8+1</f>
        <v>2</v>
      </c>
      <c r="B16" s="153" t="s">
        <v>33</v>
      </c>
      <c r="C16" s="105" t="s">
        <v>34</v>
      </c>
      <c r="D16" s="106" t="s">
        <v>35</v>
      </c>
      <c r="E16" s="105" t="s">
        <v>36</v>
      </c>
      <c r="F16" s="105" t="s">
        <v>37</v>
      </c>
      <c r="G16" s="105"/>
      <c r="H16" s="105"/>
      <c r="I16" s="105"/>
      <c r="J16" s="138"/>
    </row>
    <row r="17" spans="1:10">
      <c r="A17" s="151"/>
      <c r="B17" s="153"/>
      <c r="C17" s="105"/>
      <c r="D17" s="107"/>
      <c r="E17" s="105"/>
      <c r="F17" s="105"/>
      <c r="G17" s="105"/>
      <c r="H17" s="105"/>
      <c r="I17" s="105"/>
      <c r="J17" s="138"/>
    </row>
    <row r="18" spans="1:10">
      <c r="A18" s="151"/>
      <c r="B18" s="153"/>
      <c r="C18" s="105"/>
      <c r="D18" s="107"/>
      <c r="E18" s="105"/>
      <c r="F18" s="105"/>
      <c r="G18" s="105"/>
      <c r="H18" s="105"/>
      <c r="I18" s="105"/>
      <c r="J18" s="138"/>
    </row>
    <row r="19" spans="1:10">
      <c r="A19" s="151"/>
      <c r="B19" s="153"/>
      <c r="C19" s="105"/>
      <c r="D19" s="107"/>
      <c r="E19" s="105"/>
      <c r="F19" s="105"/>
      <c r="G19" s="105"/>
      <c r="H19" s="105"/>
      <c r="I19" s="105"/>
      <c r="J19" s="138"/>
    </row>
    <row r="20" spans="1:10">
      <c r="A20" s="152"/>
      <c r="B20" s="153"/>
      <c r="C20" s="105"/>
      <c r="D20" s="108"/>
      <c r="E20" s="105"/>
      <c r="F20" s="105"/>
      <c r="G20" s="105"/>
      <c r="H20" s="105"/>
      <c r="I20" s="105"/>
      <c r="J20" s="138"/>
    </row>
    <row r="21" spans="1:10" ht="15.75" customHeight="1" thickBot="1">
      <c r="A21" s="116">
        <f>A16+1</f>
        <v>3</v>
      </c>
      <c r="B21" s="141" t="s">
        <v>38</v>
      </c>
      <c r="C21" s="143" t="s">
        <v>39</v>
      </c>
      <c r="D21" s="143" t="s">
        <v>40</v>
      </c>
      <c r="E21" s="143" t="s">
        <v>31</v>
      </c>
      <c r="F21" s="145"/>
      <c r="G21" s="146"/>
      <c r="H21" s="146"/>
      <c r="I21" s="146"/>
      <c r="J21" s="147"/>
    </row>
    <row r="22" spans="1:10" ht="15" customHeight="1">
      <c r="A22" s="139"/>
      <c r="B22" s="118"/>
      <c r="C22" s="121"/>
      <c r="D22" s="121"/>
      <c r="E22" s="121"/>
      <c r="F22" s="126"/>
      <c r="G22" s="29" t="s">
        <v>0</v>
      </c>
      <c r="H22" s="30" t="s">
        <v>13</v>
      </c>
      <c r="I22" s="127" t="s">
        <v>15</v>
      </c>
      <c r="J22" s="129"/>
    </row>
    <row r="23" spans="1:10">
      <c r="A23" s="139"/>
      <c r="B23" s="118"/>
      <c r="C23" s="121"/>
      <c r="D23" s="121"/>
      <c r="E23" s="121"/>
      <c r="F23" s="126"/>
      <c r="G23" s="31" t="s">
        <v>16</v>
      </c>
      <c r="H23" s="32" t="s">
        <v>16</v>
      </c>
      <c r="I23" s="128"/>
      <c r="J23" s="129"/>
    </row>
    <row r="24" spans="1:10">
      <c r="A24" s="139"/>
      <c r="B24" s="118"/>
      <c r="C24" s="121"/>
      <c r="D24" s="121"/>
      <c r="E24" s="121"/>
      <c r="F24" s="126"/>
      <c r="G24" s="33">
        <v>0</v>
      </c>
      <c r="H24" s="34">
        <v>2</v>
      </c>
      <c r="I24" s="35">
        <v>0</v>
      </c>
      <c r="J24" s="129"/>
    </row>
    <row r="25" spans="1:10">
      <c r="A25" s="139"/>
      <c r="B25" s="118"/>
      <c r="C25" s="121"/>
      <c r="D25" s="121"/>
      <c r="E25" s="121"/>
      <c r="F25" s="126"/>
      <c r="G25" s="36">
        <v>2.0099999999999998</v>
      </c>
      <c r="H25" s="34">
        <v>3</v>
      </c>
      <c r="I25" s="37">
        <v>1E-3</v>
      </c>
      <c r="J25" s="129"/>
    </row>
    <row r="26" spans="1:10" ht="15.75" customHeight="1">
      <c r="A26" s="139"/>
      <c r="B26" s="118"/>
      <c r="C26" s="121"/>
      <c r="D26" s="121"/>
      <c r="E26" s="121"/>
      <c r="F26" s="126"/>
      <c r="G26" s="38">
        <v>4.01</v>
      </c>
      <c r="H26" s="39">
        <v>5</v>
      </c>
      <c r="I26" s="40">
        <v>3.0000000000000001E-3</v>
      </c>
      <c r="J26" s="129"/>
    </row>
    <row r="27" spans="1:10" ht="15.75" thickBot="1">
      <c r="A27" s="139"/>
      <c r="B27" s="118"/>
      <c r="C27" s="121"/>
      <c r="D27" s="121"/>
      <c r="E27" s="121"/>
      <c r="F27" s="126"/>
      <c r="G27" s="130" t="s">
        <v>41</v>
      </c>
      <c r="H27" s="131"/>
      <c r="I27" s="41">
        <v>5.0000000000000001E-3</v>
      </c>
      <c r="J27" s="129"/>
    </row>
    <row r="28" spans="1:10" ht="15.75" thickBot="1">
      <c r="A28" s="140"/>
      <c r="B28" s="142"/>
      <c r="C28" s="144"/>
      <c r="D28" s="144"/>
      <c r="E28" s="144"/>
      <c r="F28" s="148"/>
      <c r="G28" s="149"/>
      <c r="H28" s="149"/>
      <c r="I28" s="149"/>
      <c r="J28" s="150"/>
    </row>
  </sheetData>
  <sheetProtection algorithmName="SHA-512" hashValue="swSkfe8DX/FkfzCUU9gdG3VtAGnvPwgr4jNE+Fo1md7eGSgulXfVVRuuqV7AI6Q86oMGjV+T0ahiJsA/fEmO2Q==" saltValue="qO5T/CmnXMzmpn4zNmr07w==" spinCount="100000" sheet="1" objects="1" scenarios="1" selectLockedCells="1"/>
  <mergeCells count="32">
    <mergeCell ref="A6:J6"/>
    <mergeCell ref="A1:J5"/>
    <mergeCell ref="F16:J20"/>
    <mergeCell ref="A21:A28"/>
    <mergeCell ref="B21:B28"/>
    <mergeCell ref="C21:C28"/>
    <mergeCell ref="D21:D28"/>
    <mergeCell ref="E21:E28"/>
    <mergeCell ref="F21:J21"/>
    <mergeCell ref="F22:F27"/>
    <mergeCell ref="I22:I23"/>
    <mergeCell ref="J22:J27"/>
    <mergeCell ref="G27:H27"/>
    <mergeCell ref="F28:J28"/>
    <mergeCell ref="A16:A20"/>
    <mergeCell ref="B16:B20"/>
    <mergeCell ref="C16:C20"/>
    <mergeCell ref="D16:D20"/>
    <mergeCell ref="E16:E20"/>
    <mergeCell ref="A7:B7"/>
    <mergeCell ref="F7:J7"/>
    <mergeCell ref="A8:A15"/>
    <mergeCell ref="B8:B15"/>
    <mergeCell ref="C8:C15"/>
    <mergeCell ref="D8:D15"/>
    <mergeCell ref="E8:E15"/>
    <mergeCell ref="F8:J8"/>
    <mergeCell ref="F9:F14"/>
    <mergeCell ref="I9:I10"/>
    <mergeCell ref="J9:J14"/>
    <mergeCell ref="G14:H14"/>
    <mergeCell ref="F15:J15"/>
  </mergeCells>
  <pageMargins left="0.78740157480314965" right="0.78740157480314965" top="0.78740157480314965" bottom="0.78740157480314965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view="pageBreakPreview" zoomScaleNormal="100" zoomScaleSheetLayoutView="100" workbookViewId="0">
      <selection activeCell="K17" sqref="K17"/>
    </sheetView>
  </sheetViews>
  <sheetFormatPr baseColWidth="10" defaultRowHeight="15"/>
  <cols>
    <col min="1" max="1" width="2" style="28" bestFit="1" customWidth="1"/>
    <col min="2" max="2" width="30.42578125" style="28" bestFit="1" customWidth="1"/>
    <col min="3" max="3" width="33.42578125" style="28" bestFit="1" customWidth="1"/>
    <col min="4" max="4" width="33.42578125" style="28" customWidth="1"/>
    <col min="5" max="5" width="22.28515625" style="28" customWidth="1"/>
    <col min="6" max="6" width="2.140625" style="28" customWidth="1"/>
    <col min="7" max="8" width="5.28515625" style="28" bestFit="1" customWidth="1"/>
    <col min="9" max="9" width="15" style="28" customWidth="1"/>
    <col min="10" max="10" width="13.140625" style="28" customWidth="1"/>
    <col min="11" max="11" width="2.140625" style="28" customWidth="1"/>
    <col min="12" max="16384" width="11.42578125" style="28"/>
  </cols>
  <sheetData>
    <row r="1" spans="1:11" s="16" customFormat="1" ht="12.75" customHeight="1">
      <c r="A1" s="91" t="s">
        <v>80</v>
      </c>
      <c r="B1" s="92"/>
      <c r="C1" s="92"/>
      <c r="D1" s="92"/>
      <c r="E1" s="92"/>
      <c r="F1" s="92"/>
      <c r="G1" s="92"/>
      <c r="H1" s="92"/>
      <c r="I1" s="92"/>
      <c r="J1" s="92"/>
      <c r="K1" s="93"/>
    </row>
    <row r="2" spans="1:11" s="16" customFormat="1" ht="12.75" customHeight="1">
      <c r="A2" s="94"/>
      <c r="B2" s="95"/>
      <c r="C2" s="95"/>
      <c r="D2" s="95"/>
      <c r="E2" s="95"/>
      <c r="F2" s="95"/>
      <c r="G2" s="95"/>
      <c r="H2" s="95"/>
      <c r="I2" s="95"/>
      <c r="J2" s="95"/>
      <c r="K2" s="96"/>
    </row>
    <row r="3" spans="1:11" s="16" customFormat="1" ht="13.5" customHeight="1">
      <c r="A3" s="94"/>
      <c r="B3" s="95"/>
      <c r="C3" s="95"/>
      <c r="D3" s="95"/>
      <c r="E3" s="95"/>
      <c r="F3" s="95"/>
      <c r="G3" s="95"/>
      <c r="H3" s="95"/>
      <c r="I3" s="95"/>
      <c r="J3" s="95"/>
      <c r="K3" s="96"/>
    </row>
    <row r="4" spans="1:11" s="16" customFormat="1" ht="12.75" customHeight="1">
      <c r="A4" s="94"/>
      <c r="B4" s="95"/>
      <c r="C4" s="95"/>
      <c r="D4" s="95"/>
      <c r="E4" s="95"/>
      <c r="F4" s="95"/>
      <c r="G4" s="95"/>
      <c r="H4" s="95"/>
      <c r="I4" s="95"/>
      <c r="J4" s="95"/>
      <c r="K4" s="96"/>
    </row>
    <row r="5" spans="1:11" s="16" customFormat="1" ht="13.5" customHeight="1" thickBot="1">
      <c r="A5" s="97"/>
      <c r="B5" s="98"/>
      <c r="C5" s="98"/>
      <c r="D5" s="98"/>
      <c r="E5" s="98"/>
      <c r="F5" s="98"/>
      <c r="G5" s="98"/>
      <c r="H5" s="98"/>
      <c r="I5" s="98"/>
      <c r="J5" s="98"/>
      <c r="K5" s="99"/>
    </row>
    <row r="6" spans="1:11" ht="15.75" customHeight="1" thickBot="1">
      <c r="A6" s="154" t="s">
        <v>82</v>
      </c>
      <c r="B6" s="155"/>
      <c r="C6" s="155"/>
      <c r="D6" s="155"/>
      <c r="E6" s="155"/>
      <c r="F6" s="155"/>
      <c r="G6" s="155"/>
      <c r="H6" s="155"/>
      <c r="I6" s="155"/>
      <c r="J6" s="155"/>
      <c r="K6" s="156"/>
    </row>
    <row r="7" spans="1:11" ht="45.75" thickBot="1">
      <c r="A7" s="109" t="s">
        <v>11</v>
      </c>
      <c r="B7" s="110"/>
      <c r="C7" s="8" t="s">
        <v>2</v>
      </c>
      <c r="D7" s="8" t="s">
        <v>26</v>
      </c>
      <c r="E7" s="8" t="s">
        <v>42</v>
      </c>
      <c r="F7" s="157" t="s">
        <v>17</v>
      </c>
      <c r="G7" s="157"/>
      <c r="H7" s="157"/>
      <c r="I7" s="157"/>
      <c r="J7" s="157"/>
      <c r="K7" s="158"/>
    </row>
    <row r="8" spans="1:11" ht="15.75" customHeight="1" thickBot="1">
      <c r="A8" s="159">
        <f>[1]Hardware!A21+1</f>
        <v>4</v>
      </c>
      <c r="B8" s="162" t="s">
        <v>5</v>
      </c>
      <c r="C8" s="143" t="s">
        <v>43</v>
      </c>
      <c r="D8" s="165" t="s">
        <v>44</v>
      </c>
      <c r="E8" s="167">
        <v>720</v>
      </c>
      <c r="F8" s="170"/>
      <c r="G8" s="170"/>
      <c r="H8" s="170"/>
      <c r="I8" s="170"/>
      <c r="J8" s="170"/>
      <c r="K8" s="171"/>
    </row>
    <row r="9" spans="1:11" ht="15" customHeight="1">
      <c r="A9" s="160"/>
      <c r="B9" s="163"/>
      <c r="C9" s="121"/>
      <c r="D9" s="165"/>
      <c r="E9" s="168"/>
      <c r="F9" s="172"/>
      <c r="G9" s="42" t="s">
        <v>0</v>
      </c>
      <c r="H9" s="30" t="s">
        <v>13</v>
      </c>
      <c r="I9" s="173" t="s">
        <v>14</v>
      </c>
      <c r="J9" s="175" t="s">
        <v>15</v>
      </c>
      <c r="K9" s="171"/>
    </row>
    <row r="10" spans="1:11">
      <c r="A10" s="160"/>
      <c r="B10" s="163"/>
      <c r="C10" s="121"/>
      <c r="D10" s="165"/>
      <c r="E10" s="168"/>
      <c r="F10" s="172"/>
      <c r="G10" s="43" t="s">
        <v>16</v>
      </c>
      <c r="H10" s="32" t="s">
        <v>16</v>
      </c>
      <c r="I10" s="174"/>
      <c r="J10" s="176"/>
      <c r="K10" s="171"/>
    </row>
    <row r="11" spans="1:11">
      <c r="A11" s="160"/>
      <c r="B11" s="163"/>
      <c r="C11" s="121"/>
      <c r="D11" s="165"/>
      <c r="E11" s="168"/>
      <c r="F11" s="172"/>
      <c r="G11" s="44">
        <v>100</v>
      </c>
      <c r="H11" s="34">
        <v>99.9</v>
      </c>
      <c r="I11" s="45">
        <f>-((($H$11*$E$8)/$G$11)-$E$8)</f>
        <v>0.72000000000002728</v>
      </c>
      <c r="J11" s="35">
        <v>0</v>
      </c>
      <c r="K11" s="171"/>
    </row>
    <row r="12" spans="1:11">
      <c r="A12" s="160"/>
      <c r="B12" s="163"/>
      <c r="C12" s="121"/>
      <c r="D12" s="165"/>
      <c r="E12" s="168"/>
      <c r="F12" s="172"/>
      <c r="G12" s="46">
        <v>99.89</v>
      </c>
      <c r="H12" s="34">
        <v>99.8</v>
      </c>
      <c r="I12" s="45">
        <f>-((($H$12*$E$8)/$G$11)-$E$8)</f>
        <v>1.4400000000000546</v>
      </c>
      <c r="J12" s="37">
        <v>2E-3</v>
      </c>
      <c r="K12" s="171"/>
    </row>
    <row r="13" spans="1:11">
      <c r="A13" s="160"/>
      <c r="B13" s="163"/>
      <c r="C13" s="121"/>
      <c r="D13" s="165"/>
      <c r="E13" s="168"/>
      <c r="F13" s="172"/>
      <c r="G13" s="47">
        <v>99.79</v>
      </c>
      <c r="H13" s="48">
        <v>99.65</v>
      </c>
      <c r="I13" s="45">
        <f>-((($H$13*$E$8)/$G$11)-$E$8)</f>
        <v>2.5199999999999818</v>
      </c>
      <c r="J13" s="37">
        <v>4.0000000000000001E-3</v>
      </c>
      <c r="K13" s="171"/>
    </row>
    <row r="14" spans="1:11">
      <c r="A14" s="160"/>
      <c r="B14" s="163"/>
      <c r="C14" s="121"/>
      <c r="D14" s="165"/>
      <c r="E14" s="168"/>
      <c r="F14" s="172"/>
      <c r="G14" s="47">
        <v>99.64</v>
      </c>
      <c r="H14" s="48">
        <v>99.55</v>
      </c>
      <c r="I14" s="45">
        <f>-((($H$14*$E$8)/$G$11)-$E$8)</f>
        <v>3.2400000000000091</v>
      </c>
      <c r="J14" s="37">
        <v>6.0000000000000001E-3</v>
      </c>
      <c r="K14" s="171"/>
    </row>
    <row r="15" spans="1:11" ht="15.75" thickBot="1">
      <c r="A15" s="160"/>
      <c r="B15" s="163"/>
      <c r="C15" s="121"/>
      <c r="D15" s="165"/>
      <c r="E15" s="168"/>
      <c r="F15" s="172"/>
      <c r="G15" s="177" t="s">
        <v>45</v>
      </c>
      <c r="H15" s="178"/>
      <c r="I15" s="178"/>
      <c r="J15" s="49">
        <v>0.01</v>
      </c>
      <c r="K15" s="171"/>
    </row>
    <row r="16" spans="1:11" ht="15.75" thickBot="1">
      <c r="A16" s="161"/>
      <c r="B16" s="164"/>
      <c r="C16" s="144"/>
      <c r="D16" s="166"/>
      <c r="E16" s="169"/>
      <c r="F16" s="148"/>
      <c r="G16" s="179"/>
      <c r="H16" s="179"/>
      <c r="I16" s="179"/>
      <c r="J16" s="179"/>
      <c r="K16" s="150"/>
    </row>
  </sheetData>
  <sheetProtection algorithmName="SHA-512" hashValue="l1YSvdUo+VCzIyGeV+0VccNfNZ4PoI9X5AxHe6fugfwY/ZNgD7uTnGoXB/esclYs65EA8bLWlrlnfba+5p3C/A==" saltValue="cpJ9UBmJURO2PBlkNhImgg==" spinCount="100000" sheet="1" objects="1" scenarios="1" selectLockedCells="1"/>
  <mergeCells count="16">
    <mergeCell ref="A6:K6"/>
    <mergeCell ref="A1:K5"/>
    <mergeCell ref="A7:B7"/>
    <mergeCell ref="F7:K7"/>
    <mergeCell ref="A8:A16"/>
    <mergeCell ref="B8:B16"/>
    <mergeCell ref="C8:C16"/>
    <mergeCell ref="D8:D16"/>
    <mergeCell ref="E8:E16"/>
    <mergeCell ref="F8:J8"/>
    <mergeCell ref="K8:K16"/>
    <mergeCell ref="F9:F16"/>
    <mergeCell ref="I9:I10"/>
    <mergeCell ref="J9:J10"/>
    <mergeCell ref="G15:I15"/>
    <mergeCell ref="G16:J16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view="pageBreakPreview" zoomScaleNormal="100" zoomScaleSheetLayoutView="100" workbookViewId="0">
      <selection activeCell="K20" sqref="K20"/>
    </sheetView>
  </sheetViews>
  <sheetFormatPr baseColWidth="10" defaultRowHeight="15"/>
  <cols>
    <col min="1" max="1" width="2.140625" style="28" bestFit="1" customWidth="1"/>
    <col min="2" max="2" width="30.42578125" style="28" bestFit="1" customWidth="1"/>
    <col min="3" max="3" width="33.42578125" style="28" bestFit="1" customWidth="1"/>
    <col min="4" max="4" width="33.42578125" style="28" customWidth="1"/>
    <col min="5" max="5" width="19.42578125" style="28" customWidth="1"/>
    <col min="6" max="6" width="2.140625" style="28" customWidth="1"/>
    <col min="7" max="8" width="6.140625" style="28" bestFit="1" customWidth="1"/>
    <col min="9" max="9" width="15" style="28" customWidth="1"/>
    <col min="10" max="10" width="13.140625" style="28" customWidth="1"/>
    <col min="11" max="11" width="2.140625" style="28" customWidth="1"/>
    <col min="12" max="16384" width="11.42578125" style="28"/>
  </cols>
  <sheetData>
    <row r="1" spans="1:11" s="16" customFormat="1" ht="12.75" customHeight="1">
      <c r="A1" s="91" t="s">
        <v>80</v>
      </c>
      <c r="B1" s="92"/>
      <c r="C1" s="92"/>
      <c r="D1" s="92"/>
      <c r="E1" s="92"/>
      <c r="F1" s="92"/>
      <c r="G1" s="92"/>
      <c r="H1" s="92"/>
      <c r="I1" s="92"/>
      <c r="J1" s="92"/>
      <c r="K1" s="93"/>
    </row>
    <row r="2" spans="1:11" s="16" customFormat="1" ht="12.75" customHeight="1">
      <c r="A2" s="94"/>
      <c r="B2" s="95"/>
      <c r="C2" s="95"/>
      <c r="D2" s="95"/>
      <c r="E2" s="95"/>
      <c r="F2" s="95"/>
      <c r="G2" s="95"/>
      <c r="H2" s="95"/>
      <c r="I2" s="95"/>
      <c r="J2" s="95"/>
      <c r="K2" s="96"/>
    </row>
    <row r="3" spans="1:11" s="16" customFormat="1" ht="13.5" customHeight="1">
      <c r="A3" s="94"/>
      <c r="B3" s="95"/>
      <c r="C3" s="95"/>
      <c r="D3" s="95"/>
      <c r="E3" s="95"/>
      <c r="F3" s="95"/>
      <c r="G3" s="95"/>
      <c r="H3" s="95"/>
      <c r="I3" s="95"/>
      <c r="J3" s="95"/>
      <c r="K3" s="96"/>
    </row>
    <row r="4" spans="1:11" s="16" customFormat="1" ht="12.75" customHeight="1">
      <c r="A4" s="94"/>
      <c r="B4" s="95"/>
      <c r="C4" s="95"/>
      <c r="D4" s="95"/>
      <c r="E4" s="95"/>
      <c r="F4" s="95"/>
      <c r="G4" s="95"/>
      <c r="H4" s="95"/>
      <c r="I4" s="95"/>
      <c r="J4" s="95"/>
      <c r="K4" s="96"/>
    </row>
    <row r="5" spans="1:11" s="16" customFormat="1" ht="13.5" customHeight="1" thickBot="1">
      <c r="A5" s="94"/>
      <c r="B5" s="95"/>
      <c r="C5" s="95"/>
      <c r="D5" s="95"/>
      <c r="E5" s="95"/>
      <c r="F5" s="95"/>
      <c r="G5" s="95"/>
      <c r="H5" s="95"/>
      <c r="I5" s="95"/>
      <c r="J5" s="95"/>
      <c r="K5" s="96"/>
    </row>
    <row r="6" spans="1:11" ht="15.75" customHeight="1" thickBot="1">
      <c r="A6" s="180" t="s">
        <v>85</v>
      </c>
      <c r="B6" s="181"/>
      <c r="C6" s="181"/>
      <c r="D6" s="181"/>
      <c r="E6" s="181"/>
      <c r="F6" s="181"/>
      <c r="G6" s="181"/>
      <c r="H6" s="181"/>
      <c r="I6" s="181"/>
      <c r="J6" s="181"/>
      <c r="K6" s="182"/>
    </row>
    <row r="7" spans="1:11" ht="45.75" thickBot="1">
      <c r="A7" s="109" t="s">
        <v>11</v>
      </c>
      <c r="B7" s="110"/>
      <c r="C7" s="8" t="s">
        <v>12</v>
      </c>
      <c r="D7" s="8" t="s">
        <v>26</v>
      </c>
      <c r="E7" s="8" t="s">
        <v>50</v>
      </c>
      <c r="F7" s="157" t="s">
        <v>17</v>
      </c>
      <c r="G7" s="157"/>
      <c r="H7" s="157"/>
      <c r="I7" s="157"/>
      <c r="J7" s="157"/>
      <c r="K7" s="158"/>
    </row>
    <row r="8" spans="1:11" ht="15.75" customHeight="1" thickBot="1">
      <c r="A8" s="183">
        <f>[1]ServiciosImpresión!A8+1</f>
        <v>5</v>
      </c>
      <c r="B8" s="186" t="s">
        <v>46</v>
      </c>
      <c r="C8" s="120" t="s">
        <v>47</v>
      </c>
      <c r="D8" s="120" t="s">
        <v>44</v>
      </c>
      <c r="E8" s="187">
        <v>43200</v>
      </c>
      <c r="F8" s="170"/>
      <c r="G8" s="170"/>
      <c r="H8" s="170"/>
      <c r="I8" s="170"/>
      <c r="J8" s="170"/>
      <c r="K8" s="50"/>
    </row>
    <row r="9" spans="1:11" ht="15" customHeight="1">
      <c r="A9" s="184"/>
      <c r="B9" s="163"/>
      <c r="C9" s="121"/>
      <c r="D9" s="121"/>
      <c r="E9" s="168"/>
      <c r="F9" s="51"/>
      <c r="G9" s="42" t="s">
        <v>0</v>
      </c>
      <c r="H9" s="30" t="s">
        <v>13</v>
      </c>
      <c r="I9" s="173" t="s">
        <v>48</v>
      </c>
      <c r="J9" s="175" t="s">
        <v>15</v>
      </c>
      <c r="K9" s="129"/>
    </row>
    <row r="10" spans="1:11">
      <c r="A10" s="184"/>
      <c r="B10" s="163"/>
      <c r="C10" s="121"/>
      <c r="D10" s="121"/>
      <c r="E10" s="168"/>
      <c r="F10" s="126"/>
      <c r="G10" s="43" t="s">
        <v>16</v>
      </c>
      <c r="H10" s="32" t="s">
        <v>16</v>
      </c>
      <c r="I10" s="174"/>
      <c r="J10" s="176"/>
      <c r="K10" s="129"/>
    </row>
    <row r="11" spans="1:11">
      <c r="A11" s="184"/>
      <c r="B11" s="163"/>
      <c r="C11" s="121"/>
      <c r="D11" s="121"/>
      <c r="E11" s="168"/>
      <c r="F11" s="126"/>
      <c r="G11" s="52">
        <v>100</v>
      </c>
      <c r="H11" s="34">
        <f>$G$11-(I11/$E$8*100)</f>
        <v>99.930555555555557</v>
      </c>
      <c r="I11" s="53">
        <v>30</v>
      </c>
      <c r="J11" s="35">
        <v>0</v>
      </c>
      <c r="K11" s="129"/>
    </row>
    <row r="12" spans="1:11">
      <c r="A12" s="184"/>
      <c r="B12" s="163"/>
      <c r="C12" s="121"/>
      <c r="D12" s="121"/>
      <c r="E12" s="168"/>
      <c r="F12" s="126"/>
      <c r="G12" s="52">
        <f>H11-0.01</f>
        <v>99.920555555555552</v>
      </c>
      <c r="H12" s="34">
        <f>$G$11-(I12/$E$8*100)</f>
        <v>99.861111111111114</v>
      </c>
      <c r="I12" s="53">
        <v>60</v>
      </c>
      <c r="J12" s="37">
        <v>5.0000000000000001E-3</v>
      </c>
      <c r="K12" s="129"/>
    </row>
    <row r="13" spans="1:11">
      <c r="A13" s="184"/>
      <c r="B13" s="163"/>
      <c r="C13" s="121"/>
      <c r="D13" s="121"/>
      <c r="E13" s="168"/>
      <c r="F13" s="126"/>
      <c r="G13" s="52">
        <f>H12-0.01</f>
        <v>99.851111111111109</v>
      </c>
      <c r="H13" s="34">
        <f>$G$11-(I13/$E$8*100)</f>
        <v>99.722222222222229</v>
      </c>
      <c r="I13" s="53">
        <v>120</v>
      </c>
      <c r="J13" s="37">
        <v>1.4999999999999999E-2</v>
      </c>
      <c r="K13" s="129"/>
    </row>
    <row r="14" spans="1:11">
      <c r="A14" s="184"/>
      <c r="B14" s="163"/>
      <c r="C14" s="121"/>
      <c r="D14" s="121"/>
      <c r="E14" s="168"/>
      <c r="F14" s="126"/>
      <c r="G14" s="52">
        <f>H13-0.01</f>
        <v>99.712222222222223</v>
      </c>
      <c r="H14" s="34">
        <f>$G$11-(I14/$E$8*100)</f>
        <v>99.583333333333329</v>
      </c>
      <c r="I14" s="53">
        <v>180</v>
      </c>
      <c r="J14" s="37">
        <v>2.5000000000000001E-2</v>
      </c>
      <c r="K14" s="129"/>
    </row>
    <row r="15" spans="1:11">
      <c r="A15" s="184"/>
      <c r="B15" s="163"/>
      <c r="C15" s="121"/>
      <c r="D15" s="121"/>
      <c r="E15" s="168"/>
      <c r="F15" s="126"/>
      <c r="G15" s="52">
        <f>H14-0.01</f>
        <v>99.573333333333323</v>
      </c>
      <c r="H15" s="34">
        <f>$G$11-(I15/$E$8*100)</f>
        <v>99.444444444444443</v>
      </c>
      <c r="I15" s="53">
        <v>240</v>
      </c>
      <c r="J15" s="37">
        <v>3.5000000000000003E-2</v>
      </c>
      <c r="K15" s="129"/>
    </row>
    <row r="16" spans="1:11" ht="15.75" thickBot="1">
      <c r="A16" s="184"/>
      <c r="B16" s="163"/>
      <c r="C16" s="121"/>
      <c r="D16" s="121"/>
      <c r="E16" s="168"/>
      <c r="F16" s="126"/>
      <c r="G16" s="177" t="s">
        <v>21</v>
      </c>
      <c r="H16" s="178"/>
      <c r="I16" s="178"/>
      <c r="J16" s="54"/>
      <c r="K16" s="129"/>
    </row>
    <row r="17" spans="1:11" ht="39.75" customHeight="1" thickBot="1">
      <c r="A17" s="185"/>
      <c r="B17" s="164"/>
      <c r="C17" s="144"/>
      <c r="D17" s="144"/>
      <c r="E17" s="169"/>
      <c r="F17" s="188" t="s">
        <v>49</v>
      </c>
      <c r="G17" s="189"/>
      <c r="H17" s="189"/>
      <c r="I17" s="189"/>
      <c r="J17" s="189"/>
      <c r="K17" s="190"/>
    </row>
  </sheetData>
  <sheetProtection algorithmName="SHA-512" hashValue="gAEQ6575EYkSL9tkrOOwC0uB7YMAVmoTBWs/vxfu2chNcrXcqWNsg6wJM3OHKgfRalEmQkNQWEuXjFEIJB8XQA==" saltValue="k9vtIAkHFEWRa0XJYz/Gqw==" spinCount="100000" sheet="1" objects="1" scenarios="1" selectLockedCells="1"/>
  <mergeCells count="16">
    <mergeCell ref="A1:K5"/>
    <mergeCell ref="A6:K6"/>
    <mergeCell ref="A7:B7"/>
    <mergeCell ref="F7:K7"/>
    <mergeCell ref="A8:A17"/>
    <mergeCell ref="B8:B17"/>
    <mergeCell ref="D8:D17"/>
    <mergeCell ref="E8:E17"/>
    <mergeCell ref="F8:J8"/>
    <mergeCell ref="I9:I10"/>
    <mergeCell ref="J9:J10"/>
    <mergeCell ref="K9:K16"/>
    <mergeCell ref="F10:F16"/>
    <mergeCell ref="G16:I16"/>
    <mergeCell ref="F17:K17"/>
    <mergeCell ref="C8:C17"/>
  </mergeCells>
  <pageMargins left="0.70866141732283472" right="0.70866141732283472" top="0.74803149606299213" bottom="0.74803149606299213" header="0.31496062992125984" footer="0.31496062992125984"/>
  <pageSetup scale="7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view="pageBreakPreview" zoomScaleNormal="100" zoomScaleSheetLayoutView="100" workbookViewId="0">
      <selection activeCell="K39" sqref="K39"/>
    </sheetView>
  </sheetViews>
  <sheetFormatPr baseColWidth="10" defaultRowHeight="15"/>
  <cols>
    <col min="1" max="1" width="2.140625" style="28" bestFit="1" customWidth="1"/>
    <col min="2" max="2" width="30.42578125" style="28" bestFit="1" customWidth="1"/>
    <col min="3" max="3" width="33.42578125" style="28" bestFit="1" customWidth="1"/>
    <col min="4" max="4" width="33.42578125" style="28" customWidth="1"/>
    <col min="5" max="5" width="20.28515625" style="28" customWidth="1"/>
    <col min="6" max="6" width="2.140625" style="28" customWidth="1"/>
    <col min="7" max="7" width="6.5703125" style="28" bestFit="1" customWidth="1"/>
    <col min="8" max="8" width="6.140625" style="28" bestFit="1" customWidth="1"/>
    <col min="9" max="9" width="15" style="28" customWidth="1"/>
    <col min="10" max="10" width="13.140625" style="28" customWidth="1"/>
    <col min="11" max="11" width="2.140625" style="28" customWidth="1"/>
    <col min="12" max="16384" width="11.42578125" style="28"/>
  </cols>
  <sheetData>
    <row r="1" spans="1:11" s="16" customFormat="1" ht="12.75" customHeight="1">
      <c r="A1" s="91" t="s">
        <v>80</v>
      </c>
      <c r="B1" s="92"/>
      <c r="C1" s="92"/>
      <c r="D1" s="92"/>
      <c r="E1" s="92"/>
      <c r="F1" s="92"/>
      <c r="G1" s="92"/>
      <c r="H1" s="92"/>
      <c r="I1" s="92"/>
      <c r="J1" s="92"/>
      <c r="K1" s="93"/>
    </row>
    <row r="2" spans="1:11" s="16" customFormat="1" ht="12.75" customHeight="1">
      <c r="A2" s="94"/>
      <c r="B2" s="95"/>
      <c r="C2" s="95"/>
      <c r="D2" s="95"/>
      <c r="E2" s="95"/>
      <c r="F2" s="95"/>
      <c r="G2" s="95"/>
      <c r="H2" s="95"/>
      <c r="I2" s="95"/>
      <c r="J2" s="95"/>
      <c r="K2" s="96"/>
    </row>
    <row r="3" spans="1:11" s="16" customFormat="1" ht="13.5" customHeight="1">
      <c r="A3" s="94"/>
      <c r="B3" s="95"/>
      <c r="C3" s="95"/>
      <c r="D3" s="95"/>
      <c r="E3" s="95"/>
      <c r="F3" s="95"/>
      <c r="G3" s="95"/>
      <c r="H3" s="95"/>
      <c r="I3" s="95"/>
      <c r="J3" s="95"/>
      <c r="K3" s="96"/>
    </row>
    <row r="4" spans="1:11" s="16" customFormat="1" ht="12.75" customHeight="1">
      <c r="A4" s="94"/>
      <c r="B4" s="95"/>
      <c r="C4" s="95"/>
      <c r="D4" s="95"/>
      <c r="E4" s="95"/>
      <c r="F4" s="95"/>
      <c r="G4" s="95"/>
      <c r="H4" s="95"/>
      <c r="I4" s="95"/>
      <c r="J4" s="95"/>
      <c r="K4" s="96"/>
    </row>
    <row r="5" spans="1:11" s="16" customFormat="1" ht="13.5" customHeight="1" thickBot="1">
      <c r="A5" s="97"/>
      <c r="B5" s="98"/>
      <c r="C5" s="98"/>
      <c r="D5" s="98"/>
      <c r="E5" s="98"/>
      <c r="F5" s="98"/>
      <c r="G5" s="98"/>
      <c r="H5" s="98"/>
      <c r="I5" s="98"/>
      <c r="J5" s="98"/>
      <c r="K5" s="99"/>
    </row>
    <row r="6" spans="1:11" ht="15.75" customHeight="1" thickBot="1">
      <c r="A6" s="154" t="s">
        <v>84</v>
      </c>
      <c r="B6" s="155"/>
      <c r="C6" s="155"/>
      <c r="D6" s="155"/>
      <c r="E6" s="155"/>
      <c r="F6" s="155"/>
      <c r="G6" s="155"/>
      <c r="H6" s="155"/>
      <c r="I6" s="155"/>
      <c r="J6" s="155"/>
      <c r="K6" s="156"/>
    </row>
    <row r="7" spans="1:11" ht="45.75" thickBot="1">
      <c r="A7" s="191" t="s">
        <v>11</v>
      </c>
      <c r="B7" s="192"/>
      <c r="C7" s="9" t="s">
        <v>12</v>
      </c>
      <c r="D7" s="9" t="s">
        <v>26</v>
      </c>
      <c r="E7" s="9" t="s">
        <v>50</v>
      </c>
      <c r="F7" s="193" t="s">
        <v>17</v>
      </c>
      <c r="G7" s="193"/>
      <c r="H7" s="193"/>
      <c r="I7" s="193"/>
      <c r="J7" s="193"/>
      <c r="K7" s="194"/>
    </row>
    <row r="8" spans="1:11" ht="15.75" customHeight="1" thickBot="1">
      <c r="A8" s="183">
        <f>[1]ServicioDirAct!A8+1</f>
        <v>6</v>
      </c>
      <c r="B8" s="187" t="s">
        <v>51</v>
      </c>
      <c r="C8" s="120" t="s">
        <v>52</v>
      </c>
      <c r="D8" s="120" t="s">
        <v>53</v>
      </c>
      <c r="E8" s="187">
        <v>43200</v>
      </c>
      <c r="F8" s="195"/>
      <c r="G8" s="196"/>
      <c r="H8" s="196"/>
      <c r="I8" s="196"/>
      <c r="J8" s="196"/>
      <c r="K8" s="55"/>
    </row>
    <row r="9" spans="1:11" ht="15" customHeight="1">
      <c r="A9" s="184"/>
      <c r="B9" s="168"/>
      <c r="C9" s="121"/>
      <c r="D9" s="121"/>
      <c r="E9" s="168"/>
      <c r="F9" s="56"/>
      <c r="G9" s="42" t="s">
        <v>0</v>
      </c>
      <c r="H9" s="30" t="s">
        <v>13</v>
      </c>
      <c r="I9" s="173" t="s">
        <v>48</v>
      </c>
      <c r="J9" s="175" t="s">
        <v>15</v>
      </c>
      <c r="K9" s="129"/>
    </row>
    <row r="10" spans="1:11">
      <c r="A10" s="184"/>
      <c r="B10" s="168"/>
      <c r="C10" s="121"/>
      <c r="D10" s="121"/>
      <c r="E10" s="168"/>
      <c r="F10" s="126"/>
      <c r="G10" s="43" t="s">
        <v>16</v>
      </c>
      <c r="H10" s="32" t="s">
        <v>16</v>
      </c>
      <c r="I10" s="174"/>
      <c r="J10" s="176"/>
      <c r="K10" s="129"/>
    </row>
    <row r="11" spans="1:11">
      <c r="A11" s="184"/>
      <c r="B11" s="168"/>
      <c r="C11" s="121"/>
      <c r="D11" s="121"/>
      <c r="E11" s="168"/>
      <c r="F11" s="126"/>
      <c r="G11" s="57">
        <v>100</v>
      </c>
      <c r="H11" s="34">
        <f>$G$11-(I11/$E$8*100)</f>
        <v>99.930555555555557</v>
      </c>
      <c r="I11" s="53">
        <v>30</v>
      </c>
      <c r="J11" s="35">
        <v>0</v>
      </c>
      <c r="K11" s="129"/>
    </row>
    <row r="12" spans="1:11">
      <c r="A12" s="184"/>
      <c r="B12" s="168"/>
      <c r="C12" s="121"/>
      <c r="D12" s="121"/>
      <c r="E12" s="168"/>
      <c r="F12" s="126"/>
      <c r="G12" s="52">
        <f>H11-0.01</f>
        <v>99.920555555555552</v>
      </c>
      <c r="H12" s="34">
        <f t="shared" ref="H12:H15" si="0">$G$11-(I12/$E$8*100)</f>
        <v>99.861111111111114</v>
      </c>
      <c r="I12" s="53">
        <v>60</v>
      </c>
      <c r="J12" s="37">
        <v>5.0000000000000001E-3</v>
      </c>
      <c r="K12" s="129"/>
    </row>
    <row r="13" spans="1:11">
      <c r="A13" s="184"/>
      <c r="B13" s="168"/>
      <c r="C13" s="121"/>
      <c r="D13" s="121"/>
      <c r="E13" s="168"/>
      <c r="F13" s="126"/>
      <c r="G13" s="52">
        <f>H12-0.01</f>
        <v>99.851111111111109</v>
      </c>
      <c r="H13" s="34">
        <f t="shared" si="0"/>
        <v>99.722222222222229</v>
      </c>
      <c r="I13" s="53">
        <v>120</v>
      </c>
      <c r="J13" s="37">
        <v>1.4999999999999999E-2</v>
      </c>
      <c r="K13" s="129"/>
    </row>
    <row r="14" spans="1:11">
      <c r="A14" s="184"/>
      <c r="B14" s="168"/>
      <c r="C14" s="121"/>
      <c r="D14" s="121"/>
      <c r="E14" s="168"/>
      <c r="F14" s="126"/>
      <c r="G14" s="52">
        <f>H13-0.01</f>
        <v>99.712222222222223</v>
      </c>
      <c r="H14" s="34">
        <f t="shared" si="0"/>
        <v>99.583333333333329</v>
      </c>
      <c r="I14" s="53">
        <v>180</v>
      </c>
      <c r="J14" s="37">
        <v>2.5000000000000001E-2</v>
      </c>
      <c r="K14" s="129"/>
    </row>
    <row r="15" spans="1:11">
      <c r="A15" s="184"/>
      <c r="B15" s="168"/>
      <c r="C15" s="121"/>
      <c r="D15" s="121"/>
      <c r="E15" s="168"/>
      <c r="F15" s="126"/>
      <c r="G15" s="52">
        <f>H14-0.01</f>
        <v>99.573333333333323</v>
      </c>
      <c r="H15" s="34">
        <f t="shared" si="0"/>
        <v>99.444444444444443</v>
      </c>
      <c r="I15" s="53">
        <v>240</v>
      </c>
      <c r="J15" s="37">
        <v>3.5000000000000003E-2</v>
      </c>
      <c r="K15" s="129"/>
    </row>
    <row r="16" spans="1:11" ht="15.75" thickBot="1">
      <c r="A16" s="184"/>
      <c r="B16" s="168"/>
      <c r="C16" s="121"/>
      <c r="D16" s="121"/>
      <c r="E16" s="168"/>
      <c r="F16" s="126"/>
      <c r="G16" s="177" t="s">
        <v>21</v>
      </c>
      <c r="H16" s="178"/>
      <c r="I16" s="178"/>
      <c r="J16" s="54"/>
      <c r="K16" s="129"/>
    </row>
    <row r="17" spans="1:11" ht="36.75" customHeight="1">
      <c r="A17" s="184"/>
      <c r="B17" s="168"/>
      <c r="C17" s="121"/>
      <c r="D17" s="121"/>
      <c r="E17" s="168"/>
      <c r="F17" s="197" t="s">
        <v>49</v>
      </c>
      <c r="G17" s="198"/>
      <c r="H17" s="198"/>
      <c r="I17" s="198"/>
      <c r="J17" s="198"/>
      <c r="K17" s="199"/>
    </row>
    <row r="18" spans="1:11" ht="15.75" customHeight="1" thickBot="1">
      <c r="A18" s="184">
        <f>A8+1</f>
        <v>7</v>
      </c>
      <c r="B18" s="168" t="s">
        <v>54</v>
      </c>
      <c r="C18" s="121" t="s">
        <v>18</v>
      </c>
      <c r="D18" s="121" t="s">
        <v>55</v>
      </c>
      <c r="E18" s="168">
        <v>43200</v>
      </c>
      <c r="F18" s="200"/>
      <c r="G18" s="201"/>
      <c r="H18" s="201"/>
      <c r="I18" s="201"/>
      <c r="J18" s="201"/>
      <c r="K18" s="58"/>
    </row>
    <row r="19" spans="1:11" ht="15" customHeight="1">
      <c r="A19" s="184"/>
      <c r="B19" s="168"/>
      <c r="C19" s="121"/>
      <c r="D19" s="121"/>
      <c r="E19" s="168"/>
      <c r="F19" s="56"/>
      <c r="G19" s="42" t="s">
        <v>0</v>
      </c>
      <c r="H19" s="30" t="s">
        <v>13</v>
      </c>
      <c r="I19" s="173" t="s">
        <v>48</v>
      </c>
      <c r="J19" s="175" t="s">
        <v>15</v>
      </c>
      <c r="K19" s="129"/>
    </row>
    <row r="20" spans="1:11">
      <c r="A20" s="184"/>
      <c r="B20" s="168"/>
      <c r="C20" s="121"/>
      <c r="D20" s="121"/>
      <c r="E20" s="168"/>
      <c r="F20" s="126"/>
      <c r="G20" s="43" t="s">
        <v>16</v>
      </c>
      <c r="H20" s="32" t="s">
        <v>16</v>
      </c>
      <c r="I20" s="174"/>
      <c r="J20" s="176"/>
      <c r="K20" s="129"/>
    </row>
    <row r="21" spans="1:11">
      <c r="A21" s="184"/>
      <c r="B21" s="168"/>
      <c r="C21" s="121"/>
      <c r="D21" s="121"/>
      <c r="E21" s="168"/>
      <c r="F21" s="126"/>
      <c r="G21" s="57">
        <v>100</v>
      </c>
      <c r="H21" s="34">
        <f>$G$11-(I21/$E$8*100)</f>
        <v>99.930555555555557</v>
      </c>
      <c r="I21" s="53">
        <v>30</v>
      </c>
      <c r="J21" s="35">
        <v>0</v>
      </c>
      <c r="K21" s="129"/>
    </row>
    <row r="22" spans="1:11">
      <c r="A22" s="184"/>
      <c r="B22" s="168"/>
      <c r="C22" s="121"/>
      <c r="D22" s="121"/>
      <c r="E22" s="168"/>
      <c r="F22" s="126"/>
      <c r="G22" s="52">
        <f>H21-0.01</f>
        <v>99.920555555555552</v>
      </c>
      <c r="H22" s="34">
        <f>$G$21-(I22/$E$8*100)</f>
        <v>99.861111111111114</v>
      </c>
      <c r="I22" s="53">
        <v>60</v>
      </c>
      <c r="J22" s="37">
        <v>1E-3</v>
      </c>
      <c r="K22" s="129"/>
    </row>
    <row r="23" spans="1:11">
      <c r="A23" s="184"/>
      <c r="B23" s="168"/>
      <c r="C23" s="121"/>
      <c r="D23" s="121"/>
      <c r="E23" s="168"/>
      <c r="F23" s="126"/>
      <c r="G23" s="52">
        <f>H22-0.01</f>
        <v>99.851111111111109</v>
      </c>
      <c r="H23" s="34">
        <f>$G$21-(I23/$E$8*100)</f>
        <v>99.722222222222229</v>
      </c>
      <c r="I23" s="53">
        <v>120</v>
      </c>
      <c r="J23" s="37">
        <v>2E-3</v>
      </c>
      <c r="K23" s="129"/>
    </row>
    <row r="24" spans="1:11">
      <c r="A24" s="184"/>
      <c r="B24" s="168"/>
      <c r="C24" s="121"/>
      <c r="D24" s="121"/>
      <c r="E24" s="168"/>
      <c r="F24" s="126"/>
      <c r="G24" s="52">
        <f>H23-0.01</f>
        <v>99.712222222222223</v>
      </c>
      <c r="H24" s="34">
        <f>$G$21-(I24/$E$8*100)</f>
        <v>99.583333333333329</v>
      </c>
      <c r="I24" s="53">
        <v>180</v>
      </c>
      <c r="J24" s="37">
        <v>3.0000000000000001E-3</v>
      </c>
      <c r="K24" s="129"/>
    </row>
    <row r="25" spans="1:11">
      <c r="A25" s="184"/>
      <c r="B25" s="168"/>
      <c r="C25" s="121"/>
      <c r="D25" s="121"/>
      <c r="E25" s="168"/>
      <c r="F25" s="126"/>
      <c r="G25" s="52">
        <f>H24-0.01</f>
        <v>99.573333333333323</v>
      </c>
      <c r="H25" s="34">
        <f>$G$21-(I25/$E$8*100)</f>
        <v>99.444444444444443</v>
      </c>
      <c r="I25" s="53">
        <v>240</v>
      </c>
      <c r="J25" s="37">
        <v>4.0000000000000001E-3</v>
      </c>
      <c r="K25" s="129"/>
    </row>
    <row r="26" spans="1:11" ht="15.75" thickBot="1">
      <c r="A26" s="184"/>
      <c r="B26" s="168"/>
      <c r="C26" s="121"/>
      <c r="D26" s="121"/>
      <c r="E26" s="168"/>
      <c r="F26" s="126"/>
      <c r="G26" s="177" t="s">
        <v>21</v>
      </c>
      <c r="H26" s="178"/>
      <c r="I26" s="178"/>
      <c r="J26" s="54"/>
      <c r="K26" s="129"/>
    </row>
    <row r="27" spans="1:11" ht="36.75" customHeight="1">
      <c r="A27" s="184"/>
      <c r="B27" s="168"/>
      <c r="C27" s="121"/>
      <c r="D27" s="121"/>
      <c r="E27" s="168"/>
      <c r="F27" s="197" t="s">
        <v>56</v>
      </c>
      <c r="G27" s="198"/>
      <c r="H27" s="198"/>
      <c r="I27" s="198"/>
      <c r="J27" s="198"/>
      <c r="K27" s="199"/>
    </row>
    <row r="28" spans="1:11" ht="15.75" customHeight="1" thickBot="1">
      <c r="A28" s="184">
        <f>A18+1</f>
        <v>8</v>
      </c>
      <c r="B28" s="168" t="s">
        <v>57</v>
      </c>
      <c r="C28" s="121" t="s">
        <v>58</v>
      </c>
      <c r="D28" s="121" t="s">
        <v>59</v>
      </c>
      <c r="E28" s="168">
        <v>43200</v>
      </c>
      <c r="F28" s="170"/>
      <c r="G28" s="170"/>
      <c r="H28" s="170"/>
      <c r="I28" s="170"/>
      <c r="J28" s="170"/>
      <c r="K28" s="50"/>
    </row>
    <row r="29" spans="1:11" ht="15" customHeight="1">
      <c r="A29" s="184"/>
      <c r="B29" s="168"/>
      <c r="C29" s="121"/>
      <c r="D29" s="121"/>
      <c r="E29" s="168"/>
      <c r="F29" s="51"/>
      <c r="G29" s="42" t="s">
        <v>0</v>
      </c>
      <c r="H29" s="30" t="s">
        <v>13</v>
      </c>
      <c r="I29" s="173" t="s">
        <v>48</v>
      </c>
      <c r="J29" s="175" t="s">
        <v>15</v>
      </c>
      <c r="K29" s="129"/>
    </row>
    <row r="30" spans="1:11">
      <c r="A30" s="184"/>
      <c r="B30" s="168"/>
      <c r="C30" s="121"/>
      <c r="D30" s="121"/>
      <c r="E30" s="168"/>
      <c r="F30" s="126"/>
      <c r="G30" s="43" t="s">
        <v>16</v>
      </c>
      <c r="H30" s="32" t="s">
        <v>16</v>
      </c>
      <c r="I30" s="174"/>
      <c r="J30" s="176"/>
      <c r="K30" s="129"/>
    </row>
    <row r="31" spans="1:11">
      <c r="A31" s="184"/>
      <c r="B31" s="168"/>
      <c r="C31" s="121"/>
      <c r="D31" s="121"/>
      <c r="E31" s="168"/>
      <c r="F31" s="126"/>
      <c r="G31" s="57">
        <v>100</v>
      </c>
      <c r="H31" s="34">
        <f>$G$31-(I31/$E$8*100)</f>
        <v>99.930555555555557</v>
      </c>
      <c r="I31" s="53">
        <v>30</v>
      </c>
      <c r="J31" s="35">
        <v>0</v>
      </c>
      <c r="K31" s="129"/>
    </row>
    <row r="32" spans="1:11">
      <c r="A32" s="184"/>
      <c r="B32" s="168"/>
      <c r="C32" s="121"/>
      <c r="D32" s="121"/>
      <c r="E32" s="168"/>
      <c r="F32" s="126"/>
      <c r="G32" s="52">
        <f>H31-0.01</f>
        <v>99.920555555555552</v>
      </c>
      <c r="H32" s="34">
        <f>$G$31-(I32/$E$8*100)</f>
        <v>99.861111111111114</v>
      </c>
      <c r="I32" s="53">
        <v>60</v>
      </c>
      <c r="J32" s="37">
        <v>3.0000000000000001E-3</v>
      </c>
      <c r="K32" s="129"/>
    </row>
    <row r="33" spans="1:11">
      <c r="A33" s="184"/>
      <c r="B33" s="168"/>
      <c r="C33" s="121"/>
      <c r="D33" s="121"/>
      <c r="E33" s="168"/>
      <c r="F33" s="126"/>
      <c r="G33" s="52">
        <f>H32-0.01</f>
        <v>99.851111111111109</v>
      </c>
      <c r="H33" s="34">
        <f>$G$31-(I33/$E$8*100)</f>
        <v>99.722222222222229</v>
      </c>
      <c r="I33" s="53">
        <v>120</v>
      </c>
      <c r="J33" s="37">
        <v>5.0000000000000001E-3</v>
      </c>
      <c r="K33" s="129"/>
    </row>
    <row r="34" spans="1:11">
      <c r="A34" s="184"/>
      <c r="B34" s="168"/>
      <c r="C34" s="121"/>
      <c r="D34" s="121"/>
      <c r="E34" s="168"/>
      <c r="F34" s="126"/>
      <c r="G34" s="52">
        <f>H33-0.01</f>
        <v>99.712222222222223</v>
      </c>
      <c r="H34" s="34">
        <f>$G$31-(I34/$E$8*100)</f>
        <v>99.583333333333329</v>
      </c>
      <c r="I34" s="53">
        <v>180</v>
      </c>
      <c r="J34" s="37">
        <v>7.0000000000000001E-3</v>
      </c>
      <c r="K34" s="129"/>
    </row>
    <row r="35" spans="1:11">
      <c r="A35" s="184"/>
      <c r="B35" s="168"/>
      <c r="C35" s="121"/>
      <c r="D35" s="121"/>
      <c r="E35" s="168"/>
      <c r="F35" s="126"/>
      <c r="G35" s="52">
        <f>H34-0.01</f>
        <v>99.573333333333323</v>
      </c>
      <c r="H35" s="34">
        <f>$G$31-(I35/$E$8*100)</f>
        <v>99.444444444444443</v>
      </c>
      <c r="I35" s="53">
        <v>240</v>
      </c>
      <c r="J35" s="37">
        <v>0.01</v>
      </c>
      <c r="K35" s="129"/>
    </row>
    <row r="36" spans="1:11" ht="15.75" thickBot="1">
      <c r="A36" s="184"/>
      <c r="B36" s="168"/>
      <c r="C36" s="121"/>
      <c r="D36" s="121"/>
      <c r="E36" s="168"/>
      <c r="F36" s="126"/>
      <c r="G36" s="177" t="s">
        <v>21</v>
      </c>
      <c r="H36" s="178"/>
      <c r="I36" s="178"/>
      <c r="J36" s="54"/>
      <c r="K36" s="129"/>
    </row>
    <row r="37" spans="1:11" ht="34.5" customHeight="1" thickBot="1">
      <c r="A37" s="185"/>
      <c r="B37" s="169"/>
      <c r="C37" s="144"/>
      <c r="D37" s="144"/>
      <c r="E37" s="169"/>
      <c r="F37" s="188" t="s">
        <v>60</v>
      </c>
      <c r="G37" s="189"/>
      <c r="H37" s="189"/>
      <c r="I37" s="189"/>
      <c r="J37" s="189"/>
      <c r="K37" s="190"/>
    </row>
  </sheetData>
  <sheetProtection algorithmName="SHA-512" hashValue="W9Whse7Rdlb4cj8ls2QIkLWEziRrCEuZPwMrziv4cLxxve3MXAlzRgda/wOfqHkQlI5gg2ZgpkgNNJXLjRHkWw==" saltValue="JnO/D7nB3Y5uTXDwjD+ETw==" spinCount="100000" sheet="1" objects="1" scenarios="1" selectLockedCells="1"/>
  <mergeCells count="40">
    <mergeCell ref="A1:K5"/>
    <mergeCell ref="A6:K6"/>
    <mergeCell ref="F28:J28"/>
    <mergeCell ref="I29:I30"/>
    <mergeCell ref="J29:J30"/>
    <mergeCell ref="K29:K36"/>
    <mergeCell ref="F30:F36"/>
    <mergeCell ref="G36:I36"/>
    <mergeCell ref="A28:A37"/>
    <mergeCell ref="B28:B37"/>
    <mergeCell ref="C28:C37"/>
    <mergeCell ref="D28:D37"/>
    <mergeCell ref="E28:E37"/>
    <mergeCell ref="F10:F16"/>
    <mergeCell ref="G16:I16"/>
    <mergeCell ref="F27:K27"/>
    <mergeCell ref="A18:A27"/>
    <mergeCell ref="B18:B27"/>
    <mergeCell ref="C18:C27"/>
    <mergeCell ref="D18:D27"/>
    <mergeCell ref="E18:E27"/>
    <mergeCell ref="F37:K37"/>
    <mergeCell ref="F18:J18"/>
    <mergeCell ref="I19:I20"/>
    <mergeCell ref="J19:J20"/>
    <mergeCell ref="K19:K26"/>
    <mergeCell ref="F20:F26"/>
    <mergeCell ref="G26:I26"/>
    <mergeCell ref="A7:B7"/>
    <mergeCell ref="F7:K7"/>
    <mergeCell ref="D8:D17"/>
    <mergeCell ref="E8:E17"/>
    <mergeCell ref="F8:J8"/>
    <mergeCell ref="I9:I10"/>
    <mergeCell ref="J9:J10"/>
    <mergeCell ref="K9:K16"/>
    <mergeCell ref="F17:K17"/>
    <mergeCell ref="A8:A17"/>
    <mergeCell ref="B8:B17"/>
    <mergeCell ref="C8:C17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view="pageBreakPreview" zoomScaleNormal="100" zoomScaleSheetLayoutView="100" workbookViewId="0">
      <selection activeCell="K36" sqref="K36"/>
    </sheetView>
  </sheetViews>
  <sheetFormatPr baseColWidth="10" defaultRowHeight="15"/>
  <cols>
    <col min="1" max="1" width="3.28515625" style="28" bestFit="1" customWidth="1"/>
    <col min="2" max="2" width="30.42578125" style="28" bestFit="1" customWidth="1"/>
    <col min="3" max="3" width="33.42578125" style="28" bestFit="1" customWidth="1"/>
    <col min="4" max="4" width="33.42578125" style="28" customWidth="1"/>
    <col min="5" max="5" width="19" style="28" customWidth="1"/>
    <col min="6" max="6" width="2.140625" style="28" customWidth="1"/>
    <col min="7" max="7" width="5.7109375" style="28" bestFit="1" customWidth="1"/>
    <col min="8" max="8" width="5.28515625" style="28" bestFit="1" customWidth="1"/>
    <col min="9" max="9" width="15" style="28" customWidth="1"/>
    <col min="10" max="10" width="13.140625" style="28" customWidth="1"/>
    <col min="11" max="11" width="2.140625" style="28" customWidth="1"/>
    <col min="12" max="16384" width="11.42578125" style="28"/>
  </cols>
  <sheetData>
    <row r="1" spans="1:11" s="16" customFormat="1" ht="12.75" customHeight="1">
      <c r="A1" s="91" t="s">
        <v>80</v>
      </c>
      <c r="B1" s="92"/>
      <c r="C1" s="92"/>
      <c r="D1" s="92"/>
      <c r="E1" s="92"/>
      <c r="F1" s="92"/>
      <c r="G1" s="92"/>
      <c r="H1" s="92"/>
      <c r="I1" s="92"/>
      <c r="J1" s="92"/>
      <c r="K1" s="93"/>
    </row>
    <row r="2" spans="1:11" s="16" customFormat="1" ht="12.75" customHeight="1">
      <c r="A2" s="94"/>
      <c r="B2" s="95"/>
      <c r="C2" s="95"/>
      <c r="D2" s="95"/>
      <c r="E2" s="95"/>
      <c r="F2" s="95"/>
      <c r="G2" s="95"/>
      <c r="H2" s="95"/>
      <c r="I2" s="95"/>
      <c r="J2" s="95"/>
      <c r="K2" s="96"/>
    </row>
    <row r="3" spans="1:11" s="16" customFormat="1" ht="13.5" customHeight="1">
      <c r="A3" s="94"/>
      <c r="B3" s="95"/>
      <c r="C3" s="95"/>
      <c r="D3" s="95"/>
      <c r="E3" s="95"/>
      <c r="F3" s="95"/>
      <c r="G3" s="95"/>
      <c r="H3" s="95"/>
      <c r="I3" s="95"/>
      <c r="J3" s="95"/>
      <c r="K3" s="96"/>
    </row>
    <row r="4" spans="1:11" s="16" customFormat="1" ht="12.75" customHeight="1">
      <c r="A4" s="94"/>
      <c r="B4" s="95"/>
      <c r="C4" s="95"/>
      <c r="D4" s="95"/>
      <c r="E4" s="95"/>
      <c r="F4" s="95"/>
      <c r="G4" s="95"/>
      <c r="H4" s="95"/>
      <c r="I4" s="95"/>
      <c r="J4" s="95"/>
      <c r="K4" s="96"/>
    </row>
    <row r="5" spans="1:11" s="16" customFormat="1" ht="13.5" customHeight="1" thickBot="1">
      <c r="A5" s="97"/>
      <c r="B5" s="98"/>
      <c r="C5" s="98"/>
      <c r="D5" s="98"/>
      <c r="E5" s="98"/>
      <c r="F5" s="98"/>
      <c r="G5" s="98"/>
      <c r="H5" s="98"/>
      <c r="I5" s="98"/>
      <c r="J5" s="98"/>
      <c r="K5" s="99"/>
    </row>
    <row r="6" spans="1:11" ht="15.75" customHeight="1" thickBot="1">
      <c r="A6" s="180" t="s">
        <v>83</v>
      </c>
      <c r="B6" s="136"/>
      <c r="C6" s="136"/>
      <c r="D6" s="136"/>
      <c r="E6" s="136"/>
      <c r="F6" s="136"/>
      <c r="G6" s="136"/>
      <c r="H6" s="136"/>
      <c r="I6" s="136"/>
      <c r="J6" s="136"/>
      <c r="K6" s="137"/>
    </row>
    <row r="7" spans="1:11" ht="45.75" thickBot="1">
      <c r="A7" s="191" t="s">
        <v>11</v>
      </c>
      <c r="B7" s="192"/>
      <c r="C7" s="9" t="s">
        <v>12</v>
      </c>
      <c r="D7" s="9" t="s">
        <v>26</v>
      </c>
      <c r="E7" s="9" t="s">
        <v>50</v>
      </c>
      <c r="F7" s="193" t="s">
        <v>17</v>
      </c>
      <c r="G7" s="193"/>
      <c r="H7" s="193"/>
      <c r="I7" s="193"/>
      <c r="J7" s="193"/>
      <c r="K7" s="194"/>
    </row>
    <row r="8" spans="1:11" ht="15.75" customHeight="1" thickBot="1">
      <c r="A8" s="183">
        <f>[1]ServicioRed!A28+1</f>
        <v>9</v>
      </c>
      <c r="B8" s="186" t="s">
        <v>61</v>
      </c>
      <c r="C8" s="120" t="s">
        <v>19</v>
      </c>
      <c r="D8" s="120" t="s">
        <v>62</v>
      </c>
      <c r="E8" s="187">
        <v>43200</v>
      </c>
      <c r="F8" s="170"/>
      <c r="G8" s="170"/>
      <c r="H8" s="170"/>
      <c r="I8" s="170"/>
      <c r="J8" s="170"/>
      <c r="K8" s="50"/>
    </row>
    <row r="9" spans="1:11" ht="15" customHeight="1">
      <c r="A9" s="184"/>
      <c r="B9" s="163"/>
      <c r="C9" s="121"/>
      <c r="D9" s="121"/>
      <c r="E9" s="168"/>
      <c r="F9" s="51"/>
      <c r="G9" s="42" t="s">
        <v>0</v>
      </c>
      <c r="H9" s="30" t="s">
        <v>13</v>
      </c>
      <c r="I9" s="173" t="s">
        <v>48</v>
      </c>
      <c r="J9" s="175" t="s">
        <v>15</v>
      </c>
      <c r="K9" s="129"/>
    </row>
    <row r="10" spans="1:11">
      <c r="A10" s="184"/>
      <c r="B10" s="163"/>
      <c r="C10" s="121"/>
      <c r="D10" s="121"/>
      <c r="E10" s="168"/>
      <c r="F10" s="126"/>
      <c r="G10" s="43" t="s">
        <v>16</v>
      </c>
      <c r="H10" s="32" t="s">
        <v>16</v>
      </c>
      <c r="I10" s="174"/>
      <c r="J10" s="176"/>
      <c r="K10" s="129"/>
    </row>
    <row r="11" spans="1:11">
      <c r="A11" s="184"/>
      <c r="B11" s="163"/>
      <c r="C11" s="121"/>
      <c r="D11" s="121"/>
      <c r="E11" s="168"/>
      <c r="F11" s="126"/>
      <c r="G11" s="57">
        <v>100</v>
      </c>
      <c r="H11" s="34">
        <f>$G$11-(I11/$E$8*100)</f>
        <v>99.895833333333329</v>
      </c>
      <c r="I11" s="53">
        <v>45</v>
      </c>
      <c r="J11" s="35">
        <v>0</v>
      </c>
      <c r="K11" s="129"/>
    </row>
    <row r="12" spans="1:11">
      <c r="A12" s="184"/>
      <c r="B12" s="163"/>
      <c r="C12" s="121"/>
      <c r="D12" s="121"/>
      <c r="E12" s="168"/>
      <c r="F12" s="126"/>
      <c r="G12" s="52">
        <f>H11-0.01</f>
        <v>99.885833333333323</v>
      </c>
      <c r="H12" s="34">
        <f t="shared" ref="H12:H15" si="0">$G$11-(I12/$E$8*100)</f>
        <v>99.791666666666671</v>
      </c>
      <c r="I12" s="53">
        <v>90</v>
      </c>
      <c r="J12" s="37">
        <v>3.0000000000000001E-3</v>
      </c>
      <c r="K12" s="129"/>
    </row>
    <row r="13" spans="1:11">
      <c r="A13" s="184"/>
      <c r="B13" s="163"/>
      <c r="C13" s="121"/>
      <c r="D13" s="121"/>
      <c r="E13" s="168"/>
      <c r="F13" s="126"/>
      <c r="G13" s="52">
        <f>H12-0.01</f>
        <v>99.781666666666666</v>
      </c>
      <c r="H13" s="34">
        <f>$G$11-(I13/$E$8*100)</f>
        <v>99.722222222222229</v>
      </c>
      <c r="I13" s="53">
        <v>120</v>
      </c>
      <c r="J13" s="37">
        <v>5.0000000000000001E-3</v>
      </c>
      <c r="K13" s="129"/>
    </row>
    <row r="14" spans="1:11">
      <c r="A14" s="184"/>
      <c r="B14" s="163"/>
      <c r="C14" s="121"/>
      <c r="D14" s="121"/>
      <c r="E14" s="168"/>
      <c r="F14" s="126"/>
      <c r="G14" s="52">
        <f>H13-0.01</f>
        <v>99.712222222222223</v>
      </c>
      <c r="H14" s="34">
        <f>$G$11-(I14/$E$8*100)</f>
        <v>99.583333333333329</v>
      </c>
      <c r="I14" s="53">
        <v>180</v>
      </c>
      <c r="J14" s="37">
        <v>7.0000000000000001E-3</v>
      </c>
      <c r="K14" s="129"/>
    </row>
    <row r="15" spans="1:11">
      <c r="A15" s="184"/>
      <c r="B15" s="163"/>
      <c r="C15" s="121"/>
      <c r="D15" s="121"/>
      <c r="E15" s="168"/>
      <c r="F15" s="126"/>
      <c r="G15" s="52">
        <f>H14-0.01</f>
        <v>99.573333333333323</v>
      </c>
      <c r="H15" s="34">
        <f t="shared" si="0"/>
        <v>99.444444444444443</v>
      </c>
      <c r="I15" s="53">
        <v>240</v>
      </c>
      <c r="J15" s="37">
        <v>0.01</v>
      </c>
      <c r="K15" s="129"/>
    </row>
    <row r="16" spans="1:11" ht="15.75" thickBot="1">
      <c r="A16" s="184"/>
      <c r="B16" s="163"/>
      <c r="C16" s="121"/>
      <c r="D16" s="121"/>
      <c r="E16" s="168"/>
      <c r="F16" s="126"/>
      <c r="G16" s="177" t="s">
        <v>21</v>
      </c>
      <c r="H16" s="178"/>
      <c r="I16" s="178"/>
      <c r="J16" s="54"/>
      <c r="K16" s="129"/>
    </row>
    <row r="17" spans="1:11" ht="35.25" customHeight="1">
      <c r="A17" s="184"/>
      <c r="B17" s="163"/>
      <c r="C17" s="121"/>
      <c r="D17" s="121"/>
      <c r="E17" s="168"/>
      <c r="F17" s="197" t="s">
        <v>63</v>
      </c>
      <c r="G17" s="198"/>
      <c r="H17" s="198"/>
      <c r="I17" s="198"/>
      <c r="J17" s="198"/>
      <c r="K17" s="199"/>
    </row>
    <row r="18" spans="1:11" ht="15.75" customHeight="1" thickBot="1">
      <c r="A18" s="184">
        <f>A8+1</f>
        <v>10</v>
      </c>
      <c r="B18" s="163" t="s">
        <v>64</v>
      </c>
      <c r="C18" s="121" t="s">
        <v>65</v>
      </c>
      <c r="D18" s="121" t="s">
        <v>66</v>
      </c>
      <c r="E18" s="168">
        <v>43200</v>
      </c>
      <c r="F18" s="200"/>
      <c r="G18" s="201"/>
      <c r="H18" s="201"/>
      <c r="I18" s="201"/>
      <c r="J18" s="201"/>
      <c r="K18" s="58"/>
    </row>
    <row r="19" spans="1:11" ht="15" customHeight="1">
      <c r="A19" s="184"/>
      <c r="B19" s="163"/>
      <c r="C19" s="121"/>
      <c r="D19" s="121"/>
      <c r="E19" s="168"/>
      <c r="F19" s="51"/>
      <c r="G19" s="42" t="s">
        <v>0</v>
      </c>
      <c r="H19" s="30" t="s">
        <v>13</v>
      </c>
      <c r="I19" s="205" t="s">
        <v>48</v>
      </c>
      <c r="J19" s="127" t="s">
        <v>15</v>
      </c>
      <c r="K19" s="129"/>
    </row>
    <row r="20" spans="1:11">
      <c r="A20" s="184"/>
      <c r="B20" s="163"/>
      <c r="C20" s="121"/>
      <c r="D20" s="121"/>
      <c r="E20" s="168"/>
      <c r="F20" s="126"/>
      <c r="G20" s="43" t="s">
        <v>16</v>
      </c>
      <c r="H20" s="32" t="s">
        <v>16</v>
      </c>
      <c r="I20" s="206"/>
      <c r="J20" s="128"/>
      <c r="K20" s="129"/>
    </row>
    <row r="21" spans="1:11">
      <c r="A21" s="184"/>
      <c r="B21" s="163"/>
      <c r="C21" s="121"/>
      <c r="D21" s="121"/>
      <c r="E21" s="168"/>
      <c r="F21" s="126"/>
      <c r="G21" s="57">
        <v>100</v>
      </c>
      <c r="H21" s="34">
        <f>$G$11-(I21/$E$8*100)</f>
        <v>99.895833333333329</v>
      </c>
      <c r="I21" s="53">
        <v>45</v>
      </c>
      <c r="J21" s="35">
        <v>0</v>
      </c>
      <c r="K21" s="129"/>
    </row>
    <row r="22" spans="1:11">
      <c r="A22" s="184"/>
      <c r="B22" s="163"/>
      <c r="C22" s="121"/>
      <c r="D22" s="121"/>
      <c r="E22" s="168"/>
      <c r="F22" s="126"/>
      <c r="G22" s="52">
        <f>H21-0.01</f>
        <v>99.885833333333323</v>
      </c>
      <c r="H22" s="34">
        <f t="shared" ref="H22" si="1">$G$11-(I22/$E$8*100)</f>
        <v>99.791666666666671</v>
      </c>
      <c r="I22" s="53">
        <v>90</v>
      </c>
      <c r="J22" s="37">
        <v>3.0000000000000001E-3</v>
      </c>
      <c r="K22" s="129"/>
    </row>
    <row r="23" spans="1:11">
      <c r="A23" s="184"/>
      <c r="B23" s="163"/>
      <c r="C23" s="121"/>
      <c r="D23" s="121"/>
      <c r="E23" s="168"/>
      <c r="F23" s="126"/>
      <c r="G23" s="52">
        <f>H22-0.01</f>
        <v>99.781666666666666</v>
      </c>
      <c r="H23" s="34">
        <f>$G$11-(I23/$E$8*100)</f>
        <v>99.722222222222229</v>
      </c>
      <c r="I23" s="53">
        <v>120</v>
      </c>
      <c r="J23" s="37">
        <v>5.0000000000000001E-3</v>
      </c>
      <c r="K23" s="129"/>
    </row>
    <row r="24" spans="1:11">
      <c r="A24" s="184"/>
      <c r="B24" s="163"/>
      <c r="C24" s="121"/>
      <c r="D24" s="121"/>
      <c r="E24" s="168"/>
      <c r="F24" s="126"/>
      <c r="G24" s="52">
        <f>H23-0.01</f>
        <v>99.712222222222223</v>
      </c>
      <c r="H24" s="34">
        <f>$G$11-(I24/$E$8*100)</f>
        <v>99.583333333333329</v>
      </c>
      <c r="I24" s="53">
        <v>180</v>
      </c>
      <c r="J24" s="37">
        <v>7.0000000000000001E-3</v>
      </c>
      <c r="K24" s="129"/>
    </row>
    <row r="25" spans="1:11">
      <c r="A25" s="184"/>
      <c r="B25" s="163"/>
      <c r="C25" s="121"/>
      <c r="D25" s="121"/>
      <c r="E25" s="168"/>
      <c r="F25" s="126"/>
      <c r="G25" s="52">
        <f>H24-0.01</f>
        <v>99.573333333333323</v>
      </c>
      <c r="H25" s="34">
        <f t="shared" ref="H25" si="2">$G$11-(I25/$E$8*100)</f>
        <v>99.444444444444443</v>
      </c>
      <c r="I25" s="53">
        <v>240</v>
      </c>
      <c r="J25" s="37">
        <v>0.01</v>
      </c>
      <c r="K25" s="129"/>
    </row>
    <row r="26" spans="1:11" ht="15.75" thickBot="1">
      <c r="A26" s="184"/>
      <c r="B26" s="163"/>
      <c r="C26" s="121"/>
      <c r="D26" s="121"/>
      <c r="E26" s="168"/>
      <c r="F26" s="126"/>
      <c r="G26" s="130" t="s">
        <v>21</v>
      </c>
      <c r="H26" s="202"/>
      <c r="I26" s="131"/>
      <c r="J26" s="54"/>
      <c r="K26" s="129"/>
    </row>
    <row r="27" spans="1:11" ht="36" customHeight="1">
      <c r="A27" s="184"/>
      <c r="B27" s="163"/>
      <c r="C27" s="121"/>
      <c r="D27" s="121"/>
      <c r="E27" s="168"/>
      <c r="F27" s="59"/>
      <c r="G27" s="207" t="s">
        <v>67</v>
      </c>
      <c r="H27" s="207"/>
      <c r="I27" s="207"/>
      <c r="J27" s="207"/>
      <c r="K27" s="60"/>
    </row>
    <row r="28" spans="1:11" ht="15.75" customHeight="1" thickBot="1">
      <c r="A28" s="208">
        <f>A18+1</f>
        <v>11</v>
      </c>
      <c r="B28" s="141" t="s">
        <v>68</v>
      </c>
      <c r="C28" s="143" t="s">
        <v>69</v>
      </c>
      <c r="D28" s="143" t="s">
        <v>70</v>
      </c>
      <c r="E28" s="143" t="s">
        <v>71</v>
      </c>
      <c r="F28" s="172"/>
      <c r="G28" s="210"/>
      <c r="H28" s="210"/>
      <c r="I28" s="210"/>
      <c r="J28" s="210"/>
      <c r="K28" s="171"/>
    </row>
    <row r="29" spans="1:11">
      <c r="A29" s="115"/>
      <c r="B29" s="118"/>
      <c r="C29" s="121"/>
      <c r="D29" s="121"/>
      <c r="E29" s="121"/>
      <c r="F29" s="126"/>
      <c r="G29" s="211" t="s">
        <v>0</v>
      </c>
      <c r="H29" s="212"/>
      <c r="I29" s="30" t="s">
        <v>13</v>
      </c>
      <c r="J29" s="127" t="s">
        <v>15</v>
      </c>
      <c r="K29" s="129"/>
    </row>
    <row r="30" spans="1:11">
      <c r="A30" s="115"/>
      <c r="B30" s="118"/>
      <c r="C30" s="121"/>
      <c r="D30" s="121"/>
      <c r="E30" s="121"/>
      <c r="F30" s="126"/>
      <c r="G30" s="213" t="s">
        <v>16</v>
      </c>
      <c r="H30" s="214"/>
      <c r="I30" s="32" t="s">
        <v>16</v>
      </c>
      <c r="J30" s="128"/>
      <c r="K30" s="129"/>
    </row>
    <row r="31" spans="1:11">
      <c r="A31" s="115"/>
      <c r="B31" s="118"/>
      <c r="C31" s="121"/>
      <c r="D31" s="121"/>
      <c r="E31" s="121"/>
      <c r="F31" s="126"/>
      <c r="G31" s="215">
        <v>0</v>
      </c>
      <c r="H31" s="216"/>
      <c r="I31" s="34">
        <v>2</v>
      </c>
      <c r="J31" s="35">
        <v>0</v>
      </c>
      <c r="K31" s="129"/>
    </row>
    <row r="32" spans="1:11">
      <c r="A32" s="115"/>
      <c r="B32" s="118"/>
      <c r="C32" s="121"/>
      <c r="D32" s="121"/>
      <c r="E32" s="121"/>
      <c r="F32" s="126"/>
      <c r="G32" s="203">
        <v>2.0099999999999998</v>
      </c>
      <c r="H32" s="204"/>
      <c r="I32" s="34">
        <v>3</v>
      </c>
      <c r="J32" s="37">
        <v>1E-3</v>
      </c>
      <c r="K32" s="129"/>
    </row>
    <row r="33" spans="1:11">
      <c r="A33" s="115"/>
      <c r="B33" s="118"/>
      <c r="C33" s="121"/>
      <c r="D33" s="121"/>
      <c r="E33" s="121"/>
      <c r="F33" s="126"/>
      <c r="G33" s="203">
        <v>4.01</v>
      </c>
      <c r="H33" s="204"/>
      <c r="I33" s="39">
        <v>5</v>
      </c>
      <c r="J33" s="40">
        <v>3.0000000000000001E-3</v>
      </c>
      <c r="K33" s="129"/>
    </row>
    <row r="34" spans="1:11" ht="15.75" thickBot="1">
      <c r="A34" s="115"/>
      <c r="B34" s="118"/>
      <c r="C34" s="121"/>
      <c r="D34" s="121"/>
      <c r="E34" s="121"/>
      <c r="F34" s="126"/>
      <c r="G34" s="130" t="s">
        <v>72</v>
      </c>
      <c r="H34" s="202"/>
      <c r="I34" s="131"/>
      <c r="J34" s="41">
        <v>5.0000000000000001E-3</v>
      </c>
      <c r="K34" s="129"/>
    </row>
    <row r="35" spans="1:11" ht="15.75" thickBot="1">
      <c r="A35" s="209"/>
      <c r="B35" s="142"/>
      <c r="C35" s="144"/>
      <c r="D35" s="144"/>
      <c r="E35" s="144"/>
      <c r="F35" s="148"/>
      <c r="G35" s="149"/>
      <c r="H35" s="149"/>
      <c r="I35" s="149"/>
      <c r="J35" s="149"/>
      <c r="K35" s="150"/>
    </row>
  </sheetData>
  <sheetProtection algorithmName="SHA-512" hashValue="tCEiB9GO81Pxy2nsqHxQTKH9uGZagGEr6UrXrQNdcQ2SRQqkglznHKq9Kumi7bqX1do7PlF/luGbhV0km45ITA==" saltValue="bfXpIzVJRo00/I0FrTTwjg==" spinCount="100000" sheet="1" objects="1" scenarios="1" selectLockedCells="1"/>
  <mergeCells count="44">
    <mergeCell ref="F35:K35"/>
    <mergeCell ref="A1:K5"/>
    <mergeCell ref="A6:K6"/>
    <mergeCell ref="G27:J27"/>
    <mergeCell ref="A28:A35"/>
    <mergeCell ref="B28:B35"/>
    <mergeCell ref="C28:C35"/>
    <mergeCell ref="D28:D35"/>
    <mergeCell ref="E28:E35"/>
    <mergeCell ref="F28:K28"/>
    <mergeCell ref="F29:F34"/>
    <mergeCell ref="G29:H29"/>
    <mergeCell ref="J29:J30"/>
    <mergeCell ref="K29:K34"/>
    <mergeCell ref="G30:H30"/>
    <mergeCell ref="G31:H31"/>
    <mergeCell ref="G32:H32"/>
    <mergeCell ref="G33:H33"/>
    <mergeCell ref="G34:I34"/>
    <mergeCell ref="F18:J18"/>
    <mergeCell ref="I19:I20"/>
    <mergeCell ref="J19:J20"/>
    <mergeCell ref="K19:K26"/>
    <mergeCell ref="F20:F26"/>
    <mergeCell ref="G26:I26"/>
    <mergeCell ref="A18:A27"/>
    <mergeCell ref="B18:B27"/>
    <mergeCell ref="C18:C27"/>
    <mergeCell ref="D18:D27"/>
    <mergeCell ref="E18:E27"/>
    <mergeCell ref="A7:B7"/>
    <mergeCell ref="F7:K7"/>
    <mergeCell ref="D8:D17"/>
    <mergeCell ref="E8:E17"/>
    <mergeCell ref="F8:J8"/>
    <mergeCell ref="I9:I10"/>
    <mergeCell ref="J9:J10"/>
    <mergeCell ref="K9:K16"/>
    <mergeCell ref="F10:F16"/>
    <mergeCell ref="G16:I16"/>
    <mergeCell ref="F17:K17"/>
    <mergeCell ref="A8:A17"/>
    <mergeCell ref="B8:B17"/>
    <mergeCell ref="C8:C17"/>
  </mergeCells>
  <pageMargins left="0.70866141732283472" right="0.70866141732283472" top="0.74803149606299213" bottom="0.74803149606299213" header="0.31496062992125984" footer="0.31496062992125984"/>
  <pageSetup scale="7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zoomScaleNormal="100" zoomScaleSheetLayoutView="100" workbookViewId="0">
      <selection activeCell="K25" sqref="K25"/>
    </sheetView>
  </sheetViews>
  <sheetFormatPr baseColWidth="10" defaultRowHeight="15"/>
  <cols>
    <col min="1" max="1" width="3.28515625" style="28" bestFit="1" customWidth="1"/>
    <col min="2" max="2" width="30.42578125" style="28" bestFit="1" customWidth="1"/>
    <col min="3" max="3" width="33.42578125" style="28" bestFit="1" customWidth="1"/>
    <col min="4" max="4" width="33.42578125" style="28" customWidth="1"/>
    <col min="5" max="5" width="22" style="28" customWidth="1"/>
    <col min="6" max="6" width="2.140625" style="28" customWidth="1"/>
    <col min="7" max="7" width="5.7109375" style="28" bestFit="1" customWidth="1"/>
    <col min="8" max="8" width="5.28515625" style="28" bestFit="1" customWidth="1"/>
    <col min="9" max="9" width="6.28515625" style="28" customWidth="1"/>
    <col min="10" max="10" width="11.85546875" style="28" customWidth="1"/>
    <col min="11" max="11" width="2.140625" style="28" customWidth="1"/>
    <col min="12" max="16384" width="11.42578125" style="28"/>
  </cols>
  <sheetData>
    <row r="1" spans="1:11" s="16" customFormat="1" ht="12.75" customHeight="1">
      <c r="A1" s="91" t="s">
        <v>80</v>
      </c>
      <c r="B1" s="92"/>
      <c r="C1" s="92"/>
      <c r="D1" s="92"/>
      <c r="E1" s="92"/>
      <c r="F1" s="92"/>
      <c r="G1" s="92"/>
      <c r="H1" s="92"/>
      <c r="I1" s="92"/>
      <c r="J1" s="92"/>
      <c r="K1" s="93"/>
    </row>
    <row r="2" spans="1:11" s="16" customFormat="1" ht="12.75" customHeight="1">
      <c r="A2" s="94"/>
      <c r="B2" s="95"/>
      <c r="C2" s="95"/>
      <c r="D2" s="95"/>
      <c r="E2" s="95"/>
      <c r="F2" s="95"/>
      <c r="G2" s="95"/>
      <c r="H2" s="95"/>
      <c r="I2" s="95"/>
      <c r="J2" s="95"/>
      <c r="K2" s="96"/>
    </row>
    <row r="3" spans="1:11" s="16" customFormat="1" ht="13.5" customHeight="1">
      <c r="A3" s="94"/>
      <c r="B3" s="95"/>
      <c r="C3" s="95"/>
      <c r="D3" s="95"/>
      <c r="E3" s="95"/>
      <c r="F3" s="95"/>
      <c r="G3" s="95"/>
      <c r="H3" s="95"/>
      <c r="I3" s="95"/>
      <c r="J3" s="95"/>
      <c r="K3" s="96"/>
    </row>
    <row r="4" spans="1:11" s="16" customFormat="1" ht="12.75" customHeight="1">
      <c r="A4" s="94"/>
      <c r="B4" s="95"/>
      <c r="C4" s="95"/>
      <c r="D4" s="95"/>
      <c r="E4" s="95"/>
      <c r="F4" s="95"/>
      <c r="G4" s="95"/>
      <c r="H4" s="95"/>
      <c r="I4" s="95"/>
      <c r="J4" s="95"/>
      <c r="K4" s="96"/>
    </row>
    <row r="5" spans="1:11" s="16" customFormat="1" ht="13.5" customHeight="1" thickBot="1">
      <c r="A5" s="97"/>
      <c r="B5" s="98"/>
      <c r="C5" s="98"/>
      <c r="D5" s="98"/>
      <c r="E5" s="98"/>
      <c r="F5" s="98"/>
      <c r="G5" s="98"/>
      <c r="H5" s="98"/>
      <c r="I5" s="98"/>
      <c r="J5" s="98"/>
      <c r="K5" s="99"/>
    </row>
    <row r="6" spans="1:11" ht="15.75" customHeight="1" thickBot="1">
      <c r="A6" s="222" t="s">
        <v>86</v>
      </c>
      <c r="B6" s="223"/>
      <c r="C6" s="223"/>
      <c r="D6" s="223"/>
      <c r="E6" s="223"/>
      <c r="F6" s="223"/>
      <c r="G6" s="223"/>
      <c r="H6" s="223"/>
      <c r="I6" s="223"/>
      <c r="J6" s="223"/>
      <c r="K6" s="224"/>
    </row>
    <row r="7" spans="1:11" ht="45.75" thickBot="1">
      <c r="A7" s="109" t="s">
        <v>11</v>
      </c>
      <c r="B7" s="110"/>
      <c r="C7" s="8" t="s">
        <v>12</v>
      </c>
      <c r="D7" s="8" t="s">
        <v>26</v>
      </c>
      <c r="E7" s="8" t="s">
        <v>50</v>
      </c>
      <c r="F7" s="157" t="s">
        <v>17</v>
      </c>
      <c r="G7" s="157"/>
      <c r="H7" s="157"/>
      <c r="I7" s="157"/>
      <c r="J7" s="157"/>
      <c r="K7" s="158"/>
    </row>
    <row r="8" spans="1:11" ht="15.75" thickBot="1">
      <c r="A8" s="220">
        <f>ServicioSeguridad!A28+1</f>
        <v>12</v>
      </c>
      <c r="B8" s="167" t="s">
        <v>73</v>
      </c>
      <c r="C8" s="143" t="s">
        <v>74</v>
      </c>
      <c r="D8" s="143" t="s">
        <v>75</v>
      </c>
      <c r="E8" s="167">
        <v>43200</v>
      </c>
      <c r="F8" s="170"/>
      <c r="G8" s="170"/>
      <c r="H8" s="170"/>
      <c r="I8" s="170"/>
      <c r="J8" s="170"/>
      <c r="K8" s="50"/>
    </row>
    <row r="9" spans="1:11">
      <c r="A9" s="221"/>
      <c r="B9" s="168"/>
      <c r="C9" s="121"/>
      <c r="D9" s="121"/>
      <c r="E9" s="168"/>
      <c r="F9" s="51"/>
      <c r="G9" s="211" t="s">
        <v>0</v>
      </c>
      <c r="H9" s="212"/>
      <c r="I9" s="30" t="s">
        <v>13</v>
      </c>
      <c r="J9" s="175" t="s">
        <v>15</v>
      </c>
      <c r="K9" s="50"/>
    </row>
    <row r="10" spans="1:11">
      <c r="A10" s="221"/>
      <c r="B10" s="168"/>
      <c r="C10" s="121"/>
      <c r="D10" s="121"/>
      <c r="E10" s="168"/>
      <c r="F10" s="51"/>
      <c r="G10" s="213" t="s">
        <v>16</v>
      </c>
      <c r="H10" s="214"/>
      <c r="I10" s="32" t="s">
        <v>16</v>
      </c>
      <c r="J10" s="176"/>
      <c r="K10" s="50"/>
    </row>
    <row r="11" spans="1:11">
      <c r="A11" s="221"/>
      <c r="B11" s="168"/>
      <c r="C11" s="121"/>
      <c r="D11" s="121"/>
      <c r="E11" s="168"/>
      <c r="F11" s="51"/>
      <c r="G11" s="215">
        <v>100</v>
      </c>
      <c r="H11" s="216"/>
      <c r="I11" s="34">
        <v>97.1</v>
      </c>
      <c r="J11" s="35">
        <v>0</v>
      </c>
      <c r="K11" s="50"/>
    </row>
    <row r="12" spans="1:11">
      <c r="A12" s="221"/>
      <c r="B12" s="168"/>
      <c r="C12" s="121"/>
      <c r="D12" s="121"/>
      <c r="E12" s="168"/>
      <c r="F12" s="51"/>
      <c r="G12" s="203">
        <v>97</v>
      </c>
      <c r="H12" s="204"/>
      <c r="I12" s="34">
        <v>94.1</v>
      </c>
      <c r="J12" s="37">
        <v>1E-3</v>
      </c>
      <c r="K12" s="50"/>
    </row>
    <row r="13" spans="1:11">
      <c r="A13" s="221"/>
      <c r="B13" s="168"/>
      <c r="C13" s="121"/>
      <c r="D13" s="121"/>
      <c r="E13" s="168"/>
      <c r="F13" s="51"/>
      <c r="G13" s="203">
        <v>94</v>
      </c>
      <c r="H13" s="204"/>
      <c r="I13" s="34">
        <v>90.1</v>
      </c>
      <c r="J13" s="37">
        <v>2E-3</v>
      </c>
      <c r="K13" s="50"/>
    </row>
    <row r="14" spans="1:11" ht="15.75" thickBot="1">
      <c r="A14" s="221"/>
      <c r="B14" s="168"/>
      <c r="C14" s="121"/>
      <c r="D14" s="121"/>
      <c r="E14" s="168"/>
      <c r="F14" s="51"/>
      <c r="G14" s="177" t="s">
        <v>20</v>
      </c>
      <c r="H14" s="178"/>
      <c r="I14" s="178"/>
      <c r="J14" s="54"/>
      <c r="K14" s="50"/>
    </row>
    <row r="15" spans="1:11" ht="33.75" customHeight="1">
      <c r="A15" s="221"/>
      <c r="B15" s="168"/>
      <c r="C15" s="121"/>
      <c r="D15" s="121"/>
      <c r="E15" s="168"/>
      <c r="F15" s="59"/>
      <c r="G15" s="207" t="s">
        <v>81</v>
      </c>
      <c r="H15" s="207"/>
      <c r="I15" s="207"/>
      <c r="J15" s="207"/>
      <c r="K15" s="60"/>
    </row>
    <row r="16" spans="1:11" ht="15.75" thickBot="1">
      <c r="A16" s="226">
        <f>A8+1</f>
        <v>13</v>
      </c>
      <c r="B16" s="229" t="s">
        <v>76</v>
      </c>
      <c r="C16" s="229" t="s">
        <v>77</v>
      </c>
      <c r="D16" s="229" t="s">
        <v>78</v>
      </c>
      <c r="E16" s="231">
        <v>0.95</v>
      </c>
      <c r="F16" s="225"/>
      <c r="G16" s="225"/>
      <c r="H16" s="225"/>
      <c r="I16" s="225"/>
      <c r="J16" s="225"/>
      <c r="K16" s="61"/>
    </row>
    <row r="17" spans="1:11">
      <c r="A17" s="227"/>
      <c r="B17" s="229"/>
      <c r="C17" s="229"/>
      <c r="D17" s="229"/>
      <c r="E17" s="231"/>
      <c r="F17" s="62"/>
      <c r="G17" s="211" t="s">
        <v>0</v>
      </c>
      <c r="H17" s="212"/>
      <c r="I17" s="30" t="s">
        <v>13</v>
      </c>
      <c r="J17" s="175" t="s">
        <v>15</v>
      </c>
      <c r="K17" s="61"/>
    </row>
    <row r="18" spans="1:11">
      <c r="A18" s="227"/>
      <c r="B18" s="229"/>
      <c r="C18" s="229"/>
      <c r="D18" s="229"/>
      <c r="E18" s="231"/>
      <c r="F18" s="62"/>
      <c r="G18" s="213" t="s">
        <v>16</v>
      </c>
      <c r="H18" s="214"/>
      <c r="I18" s="32" t="s">
        <v>16</v>
      </c>
      <c r="J18" s="176"/>
      <c r="K18" s="61"/>
    </row>
    <row r="19" spans="1:11">
      <c r="A19" s="227"/>
      <c r="B19" s="229"/>
      <c r="C19" s="229"/>
      <c r="D19" s="229"/>
      <c r="E19" s="231"/>
      <c r="F19" s="62"/>
      <c r="G19" s="217">
        <v>100</v>
      </c>
      <c r="H19" s="218"/>
      <c r="I19" s="63">
        <v>95.1</v>
      </c>
      <c r="J19" s="64">
        <v>0</v>
      </c>
      <c r="K19" s="61"/>
    </row>
    <row r="20" spans="1:11">
      <c r="A20" s="227"/>
      <c r="B20" s="229"/>
      <c r="C20" s="229"/>
      <c r="D20" s="229"/>
      <c r="E20" s="231"/>
      <c r="F20" s="62"/>
      <c r="G20" s="233">
        <v>95</v>
      </c>
      <c r="H20" s="234"/>
      <c r="I20" s="63">
        <v>92.1</v>
      </c>
      <c r="J20" s="65">
        <v>1E-3</v>
      </c>
      <c r="K20" s="61"/>
    </row>
    <row r="21" spans="1:11">
      <c r="A21" s="227"/>
      <c r="B21" s="229"/>
      <c r="C21" s="229"/>
      <c r="D21" s="229"/>
      <c r="E21" s="231"/>
      <c r="F21" s="62"/>
      <c r="G21" s="233">
        <v>92</v>
      </c>
      <c r="H21" s="234"/>
      <c r="I21" s="63">
        <v>89.1</v>
      </c>
      <c r="J21" s="65">
        <v>3.0000000000000001E-3</v>
      </c>
      <c r="K21" s="61"/>
    </row>
    <row r="22" spans="1:11">
      <c r="A22" s="227"/>
      <c r="B22" s="229"/>
      <c r="C22" s="229"/>
      <c r="D22" s="229"/>
      <c r="E22" s="231"/>
      <c r="F22" s="62"/>
      <c r="G22" s="233">
        <v>89</v>
      </c>
      <c r="H22" s="234"/>
      <c r="I22" s="66">
        <v>86.1</v>
      </c>
      <c r="J22" s="65">
        <v>5.0000000000000001E-3</v>
      </c>
      <c r="K22" s="61"/>
    </row>
    <row r="23" spans="1:11" ht="15.75" thickBot="1">
      <c r="A23" s="227"/>
      <c r="B23" s="229"/>
      <c r="C23" s="229"/>
      <c r="D23" s="229"/>
      <c r="E23" s="231"/>
      <c r="F23" s="62"/>
      <c r="G23" s="235" t="s">
        <v>79</v>
      </c>
      <c r="H23" s="236"/>
      <c r="I23" s="236"/>
      <c r="J23" s="67">
        <v>0.01</v>
      </c>
      <c r="K23" s="61"/>
    </row>
    <row r="24" spans="1:11" ht="15.75" thickBot="1">
      <c r="A24" s="228"/>
      <c r="B24" s="230"/>
      <c r="C24" s="230"/>
      <c r="D24" s="230"/>
      <c r="E24" s="232"/>
      <c r="F24" s="68"/>
      <c r="G24" s="219"/>
      <c r="H24" s="219"/>
      <c r="I24" s="219"/>
      <c r="J24" s="219"/>
      <c r="K24" s="69"/>
    </row>
  </sheetData>
  <sheetProtection algorithmName="SHA-512" hashValue="JZEy7p84C5t8qTxGNE92FkOV5K+l7kmjK1SU+My3I0bVFs0dg66ZqP+8BazC9H8zI/3PBXVFF2yXhBgj92BRlw==" saltValue="GZGEmTv4p4KTcMevr6ZxYQ==" spinCount="100000" sheet="1" objects="1" scenarios="1" selectLockedCells="1"/>
  <mergeCells count="33">
    <mergeCell ref="G23:I23"/>
    <mergeCell ref="G13:H13"/>
    <mergeCell ref="A1:K5"/>
    <mergeCell ref="A6:K6"/>
    <mergeCell ref="F16:J16"/>
    <mergeCell ref="G17:H17"/>
    <mergeCell ref="J17:J18"/>
    <mergeCell ref="G18:H18"/>
    <mergeCell ref="A16:A24"/>
    <mergeCell ref="B16:B24"/>
    <mergeCell ref="C16:C24"/>
    <mergeCell ref="D16:D24"/>
    <mergeCell ref="E16:E24"/>
    <mergeCell ref="G15:J15"/>
    <mergeCell ref="G20:H20"/>
    <mergeCell ref="G21:H21"/>
    <mergeCell ref="G22:H22"/>
    <mergeCell ref="G14:I14"/>
    <mergeCell ref="G19:H19"/>
    <mergeCell ref="G24:J24"/>
    <mergeCell ref="A7:B7"/>
    <mergeCell ref="F7:K7"/>
    <mergeCell ref="A8:A15"/>
    <mergeCell ref="B8:B15"/>
    <mergeCell ref="C8:C15"/>
    <mergeCell ref="D8:D15"/>
    <mergeCell ref="E8:E15"/>
    <mergeCell ref="F8:J8"/>
    <mergeCell ref="G9:H9"/>
    <mergeCell ref="J9:J10"/>
    <mergeCell ref="G10:H10"/>
    <mergeCell ref="G11:H11"/>
    <mergeCell ref="G12:H12"/>
  </mergeCells>
  <pageMargins left="0.70866141732283472" right="0.70866141732283472" top="0.74803149606299213" bottom="0.74803149606299213" header="0.31496062992125984" footer="0.31496062992125984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Principal</vt:lpstr>
      <vt:lpstr>Hardware</vt:lpstr>
      <vt:lpstr>ServiciosImpresión</vt:lpstr>
      <vt:lpstr>ServicioDirAct</vt:lpstr>
      <vt:lpstr>ServicioRed</vt:lpstr>
      <vt:lpstr>ServicioSeguridad</vt:lpstr>
      <vt:lpstr>ServicioOperaTI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</dc:creator>
  <cp:lastModifiedBy>Jennifer Dahana Gutierrez Luna</cp:lastModifiedBy>
  <cp:lastPrinted>2019-02-26T20:17:50Z</cp:lastPrinted>
  <dcterms:created xsi:type="dcterms:W3CDTF">2019-02-25T22:00:01Z</dcterms:created>
  <dcterms:modified xsi:type="dcterms:W3CDTF">2019-03-28T14:30:55Z</dcterms:modified>
</cp:coreProperties>
</file>