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SERVICIOS TECNOLOGICOS\EJERCICIOS AE\AE OUTSOURCING TI\TO-BE\Estudio previo - trabajo\Terminos\"/>
    </mc:Choice>
  </mc:AlternateContent>
  <bookViews>
    <workbookView xWindow="0" yWindow="0" windowWidth="20490" windowHeight="7665" tabRatio="905"/>
  </bookViews>
  <sheets>
    <sheet name="Indice" sheetId="15" r:id="rId1"/>
    <sheet name="EMR " sheetId="1" r:id="rId2"/>
    <sheet name="AnexosAdmin" sheetId="5" r:id="rId3"/>
    <sheet name="Licenciamiento" sheetId="13" r:id="rId4"/>
    <sheet name="TalentoHumano" sheetId="8" r:id="rId5"/>
    <sheet name="ProductosContingencia" sheetId="9" r:id="rId6"/>
    <sheet name="RTG " sheetId="10" r:id="rId7"/>
    <sheet name="Experiencia" sheetId="11" r:id="rId8"/>
    <sheet name="Certificaciones" sheetId="12" r:id="rId9"/>
  </sheets>
  <definedNames>
    <definedName name="_xlnm.Print_Area" localSheetId="2">AnexosAdmin!$A$1:$D$91</definedName>
    <definedName name="_xlnm.Print_Area" localSheetId="8">Certificaciones!$A$1:$F$29</definedName>
    <definedName name="_xlnm.Print_Area" localSheetId="1">'EMR '!$A$1:$G$541</definedName>
    <definedName name="_xlnm.Print_Area" localSheetId="7">Experiencia!$A$1:$J$37</definedName>
    <definedName name="_xlnm.Print_Area" localSheetId="3">Licenciamiento!$A$1:$B$153</definedName>
    <definedName name="_xlnm.Print_Area" localSheetId="5">ProductosContingencia!$A$1:$E$52</definedName>
    <definedName name="_xlnm.Print_Area" localSheetId="6">'RTG '!$A$1:$E$240</definedName>
    <definedName name="_xlnm.Print_Area" localSheetId="4">TalentoHumano!$A$1:$K$27</definedName>
    <definedName name="Z_77337186_7B91_4AA7_8A9B_A289906DCABD_.wvu.PrintArea" localSheetId="2" hidden="1">AnexosAdmin!$A$1:$D$91</definedName>
    <definedName name="Z_77337186_7B91_4AA7_8A9B_A289906DCABD_.wvu.PrintArea" localSheetId="8" hidden="1">Certificaciones!$A$1:$F$29</definedName>
    <definedName name="Z_77337186_7B91_4AA7_8A9B_A289906DCABD_.wvu.PrintArea" localSheetId="1" hidden="1">'EMR '!$A$1:$G$541</definedName>
    <definedName name="Z_77337186_7B91_4AA7_8A9B_A289906DCABD_.wvu.PrintArea" localSheetId="7" hidden="1">Experiencia!$A$1:$J$37</definedName>
    <definedName name="Z_77337186_7B91_4AA7_8A9B_A289906DCABD_.wvu.PrintArea" localSheetId="5" hidden="1">ProductosContingencia!$A$1:$E$52</definedName>
    <definedName name="Z_77337186_7B91_4AA7_8A9B_A289906DCABD_.wvu.PrintArea" localSheetId="4" hidden="1">TalentoHumano!$A$1:$K$27</definedName>
  </definedNames>
  <calcPr calcId="162913"/>
  <customWorkbookViews>
    <customWorkbookView name="Jennifer Dahana Gutierrez Luna - Vista personalizada" guid="{77337186-7B91-4AA7-8A9B-A289906DCABD}" mergeInterval="0" personalView="1" maximized="1" xWindow="-8" yWindow="-8" windowWidth="1382" windowHeight="744" tabRatio="905" activeSheetId="10"/>
    <customWorkbookView name="John Henry Osorio Perea - Vista personalizada" guid="{B344FB07-4E4E-4356-8360-9C856BDF4D28}" mergeInterval="0" personalView="1" maximized="1" xWindow="-8" yWindow="-8" windowWidth="1936" windowHeight="1056" tabRatio="941" activeSheetId="1"/>
  </customWorkbookViews>
</workbook>
</file>

<file path=xl/calcChain.xml><?xml version="1.0" encoding="utf-8"?>
<calcChain xmlns="http://schemas.openxmlformats.org/spreadsheetml/2006/main">
  <c r="A6" i="10" l="1"/>
  <c r="A6" i="13"/>
  <c r="A6" i="8"/>
  <c r="D43" i="9" l="1"/>
  <c r="D42" i="9" s="1"/>
  <c r="D41" i="9" s="1"/>
  <c r="A234" i="10" l="1"/>
  <c r="A218" i="10"/>
  <c r="A219" i="10" s="1"/>
  <c r="A220" i="10" s="1"/>
  <c r="A221" i="10" s="1"/>
  <c r="A222" i="10" s="1"/>
  <c r="A223" i="10" s="1"/>
  <c r="A224" i="10" s="1"/>
  <c r="A225" i="10" s="1"/>
  <c r="A226" i="10" s="1"/>
  <c r="A227" i="10" s="1"/>
  <c r="A228" i="10" s="1"/>
  <c r="A229" i="10" s="1"/>
  <c r="A230" i="10" s="1"/>
  <c r="A231" i="10" s="1"/>
  <c r="A211" i="10"/>
  <c r="A212" i="10" s="1"/>
  <c r="A213" i="10" s="1"/>
  <c r="A214" i="10" s="1"/>
  <c r="A215" i="10" s="1"/>
  <c r="A206" i="10"/>
  <c r="A207" i="10" s="1"/>
  <c r="A208" i="10" s="1"/>
  <c r="A162" i="10"/>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148" i="10"/>
  <c r="A149" i="10" s="1"/>
  <c r="A150" i="10" s="1"/>
  <c r="A151" i="10" s="1"/>
  <c r="A152" i="10" s="1"/>
  <c r="A153" i="10" s="1"/>
  <c r="A154" i="10" s="1"/>
  <c r="A155" i="10" s="1"/>
  <c r="A156" i="10" s="1"/>
  <c r="A157" i="10" s="1"/>
  <c r="A124" i="10"/>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98" i="10"/>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89" i="10"/>
  <c r="A90" i="10" s="1"/>
  <c r="A91" i="10" s="1"/>
  <c r="A92" i="10" s="1"/>
  <c r="A93" i="10" s="1"/>
  <c r="A94" i="10" s="1"/>
  <c r="A95" i="10" s="1"/>
  <c r="A77" i="10"/>
  <c r="A78" i="10" s="1"/>
  <c r="A79" i="10" s="1"/>
  <c r="A80" i="10" s="1"/>
  <c r="A81" i="10" s="1"/>
  <c r="A82" i="10" s="1"/>
  <c r="A83" i="10" s="1"/>
  <c r="A84" i="10" s="1"/>
  <c r="A85" i="10" s="1"/>
  <c r="A86" i="10" s="1"/>
  <c r="A64" i="10"/>
  <c r="A65" i="10" s="1"/>
  <c r="A66" i="10" s="1"/>
  <c r="A67" i="10" s="1"/>
  <c r="A68" i="10" s="1"/>
  <c r="A69" i="10" s="1"/>
  <c r="A70" i="10" s="1"/>
  <c r="A71" i="10" s="1"/>
  <c r="A72" i="10" s="1"/>
  <c r="A73" i="10" s="1"/>
  <c r="A74" i="10" s="1"/>
  <c r="A50" i="10"/>
  <c r="A51" i="10" s="1"/>
  <c r="A52" i="10" s="1"/>
  <c r="A53" i="10" s="1"/>
  <c r="A54" i="10" s="1"/>
  <c r="A55" i="10" s="1"/>
  <c r="A56" i="10" s="1"/>
  <c r="A57" i="10" s="1"/>
  <c r="A58" i="10" s="1"/>
  <c r="A59" i="10" s="1"/>
  <c r="A60" i="10" s="1"/>
  <c r="A61" i="10" s="1"/>
  <c r="A39" i="10"/>
  <c r="A40" i="10" s="1"/>
  <c r="A41" i="10" s="1"/>
  <c r="A42" i="10" s="1"/>
  <c r="A43" i="10" s="1"/>
  <c r="A44" i="10" s="1"/>
  <c r="A45" i="10" s="1"/>
  <c r="A46" i="10" s="1"/>
  <c r="A47" i="10" s="1"/>
  <c r="A11" i="10"/>
  <c r="A12" i="10" s="1"/>
  <c r="A13" i="10" s="1"/>
  <c r="A14" i="10" s="1"/>
  <c r="A15" i="10" s="1"/>
  <c r="A16" i="10" s="1"/>
  <c r="A17" i="10" s="1"/>
  <c r="A18" i="10" s="1"/>
  <c r="A19" i="10" s="1"/>
  <c r="A20" i="10" s="1"/>
  <c r="A21" i="10" s="1"/>
  <c r="A22" i="10" l="1"/>
  <c r="A23" i="10" s="1"/>
  <c r="A24" i="10" s="1"/>
  <c r="A25" i="10" s="1"/>
  <c r="A26" i="10" s="1"/>
  <c r="A27" i="10" s="1"/>
  <c r="A28" i="10" s="1"/>
  <c r="A29" i="10" s="1"/>
  <c r="A30" i="10" s="1"/>
  <c r="A31" i="10" s="1"/>
  <c r="A32" i="10" s="1"/>
  <c r="A33" i="10" s="1"/>
  <c r="A34" i="10" s="1"/>
  <c r="A35" i="10" s="1"/>
  <c r="A36" i="10" s="1"/>
  <c r="E489" i="1" l="1"/>
  <c r="E478" i="1"/>
  <c r="E466" i="1" l="1"/>
  <c r="E472" i="1"/>
  <c r="D382" i="1"/>
  <c r="D381" i="1" s="1"/>
  <c r="D363" i="1"/>
  <c r="D354" i="1"/>
  <c r="D312" i="1"/>
  <c r="D228" i="1"/>
  <c r="D529" i="1" l="1"/>
  <c r="D528" i="1" s="1"/>
  <c r="D490" i="1" l="1"/>
  <c r="D53" i="5" l="1"/>
  <c r="D11" i="9" l="1"/>
  <c r="A359" i="1" l="1"/>
  <c r="D35" i="9" l="1"/>
  <c r="D34" i="9" s="1"/>
  <c r="D29" i="9"/>
  <c r="D28" i="9" s="1"/>
  <c r="C46" i="9"/>
  <c r="C45" i="9"/>
  <c r="C44" i="9"/>
  <c r="B46" i="9"/>
  <c r="B45" i="9"/>
  <c r="B44" i="9"/>
  <c r="C40" i="9"/>
  <c r="B40" i="9"/>
  <c r="C37" i="9"/>
  <c r="B37" i="9"/>
  <c r="C36" i="9"/>
  <c r="B36" i="9"/>
  <c r="C33" i="9"/>
  <c r="C32" i="9"/>
  <c r="C31" i="9"/>
  <c r="C30" i="9"/>
  <c r="B33" i="9"/>
  <c r="B32" i="9"/>
  <c r="B31" i="9"/>
  <c r="B30" i="9"/>
  <c r="C26" i="9"/>
  <c r="B26" i="9"/>
  <c r="B25" i="9"/>
  <c r="C25" i="9"/>
  <c r="C66" i="5"/>
  <c r="B23" i="9"/>
  <c r="B22" i="9"/>
  <c r="B21" i="9"/>
  <c r="B20" i="9"/>
  <c r="B19" i="9"/>
  <c r="B18" i="9"/>
  <c r="B17" i="9"/>
  <c r="B16" i="9"/>
  <c r="B15" i="9"/>
  <c r="B14" i="9"/>
  <c r="B13" i="9"/>
  <c r="C23" i="9"/>
  <c r="C22" i="9"/>
  <c r="C21" i="9"/>
  <c r="C20" i="9"/>
  <c r="C19" i="9"/>
  <c r="C18" i="9"/>
  <c r="C17" i="9"/>
  <c r="C16" i="9"/>
  <c r="C15" i="9"/>
  <c r="C14" i="9"/>
  <c r="C13" i="9"/>
  <c r="C12" i="9"/>
  <c r="B12" i="9"/>
  <c r="C88" i="5"/>
  <c r="C81" i="5"/>
  <c r="C72" i="5"/>
  <c r="C33" i="5"/>
  <c r="C22" i="5"/>
  <c r="C90" i="5" l="1"/>
  <c r="A385" i="1" l="1"/>
  <c r="A386" i="1" s="1"/>
  <c r="A387" i="1" s="1"/>
  <c r="A388" i="1" s="1"/>
  <c r="A389" i="1" s="1"/>
  <c r="A390" i="1" s="1"/>
  <c r="A391" i="1" s="1"/>
  <c r="A392" i="1" s="1"/>
  <c r="A393" i="1" s="1"/>
  <c r="A394" i="1" s="1"/>
  <c r="A395" i="1" s="1"/>
  <c r="A357" i="1"/>
  <c r="A337" i="1"/>
  <c r="A338" i="1" s="1"/>
  <c r="A339" i="1" s="1"/>
  <c r="A340" i="1" s="1"/>
  <c r="A341" i="1" s="1"/>
  <c r="A342" i="1" s="1"/>
  <c r="A343" i="1" s="1"/>
  <c r="A344" i="1" s="1"/>
  <c r="A345" i="1" s="1"/>
  <c r="A346" i="1" s="1"/>
  <c r="A347" i="1" s="1"/>
  <c r="A315" i="1"/>
  <c r="A316" i="1" s="1"/>
  <c r="A317" i="1" s="1"/>
  <c r="A278" i="1"/>
  <c r="A279" i="1" s="1"/>
  <c r="A280" i="1" s="1"/>
  <c r="A281" i="1" s="1"/>
  <c r="A282" i="1" s="1"/>
  <c r="A283" i="1" s="1"/>
  <c r="A284" i="1" s="1"/>
  <c r="A285" i="1" s="1"/>
  <c r="A286" i="1" s="1"/>
  <c r="A287" i="1" s="1"/>
  <c r="A288" i="1" s="1"/>
  <c r="A289" i="1" s="1"/>
  <c r="A290" i="1" s="1"/>
  <c r="A291" i="1" s="1"/>
  <c r="A292" i="1" s="1"/>
  <c r="A293" i="1" s="1"/>
  <c r="A294" i="1" s="1"/>
  <c r="A295" i="1" s="1"/>
  <c r="A296" i="1" s="1"/>
  <c r="A297" i="1" s="1"/>
  <c r="A255" i="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31" i="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318" i="1" l="1"/>
  <c r="A319" i="1" s="1"/>
  <c r="A320" i="1" s="1"/>
  <c r="A321" i="1" s="1"/>
  <c r="A322" i="1" s="1"/>
  <c r="A323" i="1" s="1"/>
  <c r="A324" i="1" s="1"/>
  <c r="A325" i="1" s="1"/>
  <c r="A326" i="1" s="1"/>
  <c r="A327" i="1" s="1"/>
  <c r="A328" i="1" s="1"/>
  <c r="A329" i="1" s="1"/>
  <c r="A330" i="1" s="1"/>
  <c r="A331" i="1" s="1"/>
  <c r="A332" i="1" s="1"/>
  <c r="A333" i="1" s="1"/>
  <c r="A334" i="1" s="1"/>
  <c r="A348" i="1"/>
  <c r="A349" i="1" s="1"/>
  <c r="A350" i="1" s="1"/>
  <c r="A351" i="1" s="1"/>
  <c r="A352" i="1" s="1"/>
  <c r="A353" i="1" s="1"/>
  <c r="A373" i="1" l="1"/>
  <c r="A374" i="1" s="1"/>
  <c r="A375" i="1" s="1"/>
  <c r="A376" i="1" s="1"/>
  <c r="A377" i="1" s="1"/>
  <c r="A378" i="1" s="1"/>
  <c r="A379" i="1" s="1"/>
  <c r="A380" i="1" s="1"/>
  <c r="A366" i="1"/>
  <c r="A367" i="1" s="1"/>
  <c r="A368" i="1" s="1"/>
  <c r="A369" i="1" s="1"/>
  <c r="A370" i="1" s="1"/>
  <c r="A140" i="1" l="1"/>
  <c r="A128" i="1"/>
  <c r="D10" i="1" l="1"/>
  <c r="A216" i="1"/>
  <c r="A217" i="1" s="1"/>
  <c r="A218" i="1" s="1"/>
  <c r="A219" i="1" s="1"/>
  <c r="A220" i="1" s="1"/>
  <c r="A221" i="1" s="1"/>
  <c r="A222" i="1" s="1"/>
  <c r="A223" i="1" s="1"/>
  <c r="A224" i="1" s="1"/>
  <c r="A225" i="1" s="1"/>
  <c r="A226" i="1" s="1"/>
  <c r="A203" i="1"/>
  <c r="A204" i="1" s="1"/>
  <c r="A205" i="1" s="1"/>
  <c r="A206" i="1" s="1"/>
  <c r="A207" i="1" s="1"/>
  <c r="A208" i="1" s="1"/>
  <c r="A209" i="1" s="1"/>
  <c r="A210" i="1" s="1"/>
  <c r="A211" i="1" s="1"/>
  <c r="A212" i="1" s="1"/>
  <c r="A213" i="1" s="1"/>
  <c r="A190" i="1"/>
  <c r="A191" i="1" s="1"/>
  <c r="A192" i="1" s="1"/>
  <c r="A193" i="1" s="1"/>
  <c r="A194" i="1" s="1"/>
  <c r="A178" i="1"/>
  <c r="A179" i="1" s="1"/>
  <c r="A180" i="1" s="1"/>
  <c r="A181" i="1" s="1"/>
  <c r="A182" i="1" s="1"/>
  <c r="A183" i="1" s="1"/>
  <c r="A184" i="1" s="1"/>
  <c r="A185" i="1" s="1"/>
  <c r="A186" i="1" s="1"/>
  <c r="A187" i="1" s="1"/>
  <c r="A167" i="1"/>
  <c r="A168" i="1" s="1"/>
  <c r="A169" i="1" s="1"/>
  <c r="A170" i="1" s="1"/>
  <c r="A156" i="1"/>
  <c r="A157" i="1" s="1"/>
  <c r="A158" i="1" s="1"/>
  <c r="A159" i="1" s="1"/>
  <c r="A143" i="1"/>
  <c r="A144" i="1" s="1"/>
  <c r="A145" i="1" s="1"/>
  <c r="A146" i="1" s="1"/>
  <c r="A147" i="1" s="1"/>
  <c r="A148" i="1" s="1"/>
  <c r="A103" i="1"/>
  <c r="A104" i="1" s="1"/>
  <c r="A105" i="1" s="1"/>
  <c r="A106" i="1" s="1"/>
  <c r="A107" i="1" s="1"/>
  <c r="A108" i="1" s="1"/>
  <c r="A109" i="1" s="1"/>
  <c r="A110" i="1" s="1"/>
  <c r="A111" i="1" s="1"/>
  <c r="A112" i="1" s="1"/>
  <c r="A113" i="1" s="1"/>
  <c r="A114" i="1" s="1"/>
  <c r="A115" i="1" s="1"/>
  <c r="A85" i="1"/>
  <c r="A86" i="1" s="1"/>
  <c r="A87" i="1" s="1"/>
  <c r="A88" i="1" s="1"/>
  <c r="A89" i="1" s="1"/>
  <c r="A90" i="1" s="1"/>
  <c r="A91" i="1" s="1"/>
  <c r="A92" i="1" s="1"/>
  <c r="A93" i="1" s="1"/>
  <c r="A94" i="1" s="1"/>
  <c r="A95" i="1" s="1"/>
  <c r="A96" i="1" s="1"/>
  <c r="A150" i="1" l="1"/>
  <c r="A151" i="1" s="1"/>
  <c r="A152" i="1" s="1"/>
  <c r="A153" i="1" s="1"/>
  <c r="A116" i="1"/>
  <c r="A117" i="1" s="1"/>
  <c r="A118" i="1" s="1"/>
  <c r="A97" i="1"/>
  <c r="A98" i="1" s="1"/>
  <c r="A99" i="1" s="1"/>
  <c r="A100" i="1" s="1"/>
  <c r="A160" i="1"/>
  <c r="A161" i="1" s="1"/>
  <c r="A162" i="1" s="1"/>
  <c r="A163" i="1" s="1"/>
  <c r="A164" i="1" s="1"/>
  <c r="A171" i="1"/>
  <c r="A172" i="1" s="1"/>
  <c r="A173" i="1" s="1"/>
  <c r="A174" i="1" s="1"/>
  <c r="A175" i="1" s="1"/>
  <c r="A195" i="1"/>
  <c r="A61" i="1"/>
  <c r="A62" i="1" s="1"/>
  <c r="A63" i="1" s="1"/>
  <c r="A64" i="1" s="1"/>
  <c r="A65" i="1" s="1"/>
  <c r="A66" i="1" s="1"/>
  <c r="A67" i="1" s="1"/>
  <c r="A68" i="1" s="1"/>
  <c r="A69" i="1" s="1"/>
  <c r="A70" i="1" s="1"/>
  <c r="A71" i="1" s="1"/>
  <c r="A72" i="1" s="1"/>
  <c r="A73" i="1" s="1"/>
  <c r="A74" i="1" s="1"/>
  <c r="A75" i="1" s="1"/>
  <c r="A76" i="1" s="1"/>
  <c r="A77" i="1" s="1"/>
  <c r="A37" i="1"/>
  <c r="A38" i="1" s="1"/>
  <c r="A39" i="1" s="1"/>
  <c r="A40" i="1" s="1"/>
  <c r="A41" i="1" s="1"/>
  <c r="A42" i="1" s="1"/>
  <c r="A43" i="1" s="1"/>
  <c r="A44" i="1" s="1"/>
  <c r="A45" i="1" s="1"/>
  <c r="A46" i="1" s="1"/>
  <c r="A47" i="1" s="1"/>
  <c r="A48" i="1" s="1"/>
  <c r="A49" i="1" s="1"/>
  <c r="A50" i="1" s="1"/>
  <c r="A13" i="1"/>
  <c r="A14" i="1" s="1"/>
  <c r="A15" i="1" s="1"/>
  <c r="A16" i="1" s="1"/>
  <c r="A17" i="1" s="1"/>
  <c r="A18" i="1" s="1"/>
  <c r="A19" i="1" s="1"/>
  <c r="A20" i="1" s="1"/>
  <c r="A21" i="1" s="1"/>
  <c r="A22" i="1" s="1"/>
  <c r="A23" i="1" s="1"/>
  <c r="A24" i="1" s="1"/>
  <c r="A25" i="1" s="1"/>
  <c r="A26" i="1" s="1"/>
  <c r="A27" i="1" s="1"/>
  <c r="A28" i="1" s="1"/>
  <c r="A29" i="1" s="1"/>
  <c r="A51" i="1" l="1"/>
  <c r="A52" i="1" s="1"/>
  <c r="A53" i="1" s="1"/>
  <c r="A54" i="1" s="1"/>
  <c r="A55" i="1" s="1"/>
  <c r="A56" i="1" s="1"/>
  <c r="A57" i="1" s="1"/>
  <c r="A58" i="1" s="1"/>
  <c r="A78" i="1"/>
  <c r="A79" i="1" s="1"/>
  <c r="A80" i="1" s="1"/>
  <c r="A81" i="1" s="1"/>
  <c r="A82" i="1" s="1"/>
  <c r="A30" i="1"/>
  <c r="A31" i="1" s="1"/>
  <c r="A32" i="1" s="1"/>
  <c r="A33" i="1" s="1"/>
  <c r="A34" i="1" s="1"/>
  <c r="A196" i="1"/>
  <c r="A197" i="1" s="1"/>
  <c r="A198" i="1" s="1"/>
  <c r="A199" i="1" s="1"/>
  <c r="D39" i="9" l="1"/>
  <c r="D38" i="9" s="1"/>
  <c r="D27" i="9" s="1"/>
  <c r="D24" i="9"/>
  <c r="D10" i="9" s="1"/>
  <c r="D200" i="1" l="1"/>
  <c r="D9" i="1" s="1"/>
  <c r="D227" i="1" l="1"/>
  <c r="H31" i="11" l="1"/>
  <c r="I30" i="11"/>
  <c r="I29" i="11"/>
  <c r="I28" i="11"/>
  <c r="I27" i="11"/>
  <c r="I26" i="11"/>
  <c r="I25" i="11"/>
  <c r="I24" i="11"/>
  <c r="I23" i="11"/>
  <c r="I22" i="11"/>
  <c r="I21" i="11"/>
  <c r="I20" i="11"/>
  <c r="I19" i="11"/>
  <c r="I18" i="11"/>
  <c r="I17" i="11"/>
  <c r="I16" i="11"/>
  <c r="I15" i="11"/>
  <c r="I14" i="11"/>
  <c r="I13" i="11"/>
  <c r="I12" i="11"/>
  <c r="I11" i="11"/>
  <c r="I10" i="11"/>
  <c r="I9" i="11"/>
  <c r="I31" i="11" l="1"/>
</calcChain>
</file>

<file path=xl/comments1.xml><?xml version="1.0" encoding="utf-8"?>
<comments xmlns="http://schemas.openxmlformats.org/spreadsheetml/2006/main">
  <authors>
    <author>user</author>
    <author>INSTITUTO</author>
  </authors>
  <commentList>
    <comment ref="J7" authorId="0" shapeId="0">
      <text>
        <r>
          <rPr>
            <b/>
            <sz val="9"/>
            <color indexed="81"/>
            <rFont val="Tahoma"/>
            <family val="2"/>
          </rPr>
          <t>E=excelente
B=bueno
R=regular
M=malo</t>
        </r>
      </text>
    </comment>
    <comment ref="D8" authorId="1" shapeId="0">
      <text>
        <r>
          <rPr>
            <b/>
            <sz val="9"/>
            <color indexed="81"/>
            <rFont val="Tahoma"/>
            <family val="2"/>
          </rPr>
          <t>G= Gobierno
P= Privado</t>
        </r>
      </text>
    </comment>
  </commentList>
</comments>
</file>

<file path=xl/sharedStrings.xml><?xml version="1.0" encoding="utf-8"?>
<sst xmlns="http://schemas.openxmlformats.org/spreadsheetml/2006/main" count="1734" uniqueCount="1045">
  <si>
    <t>ITEM</t>
  </si>
  <si>
    <t>EMR-###</t>
  </si>
  <si>
    <t>EQUIPOS Y SERVICIOS</t>
  </si>
  <si>
    <t>CANT</t>
  </si>
  <si>
    <t>1.1.</t>
  </si>
  <si>
    <t>EQUIPOS IMPRESIÓN MODALIDAD OUTSOURCING</t>
  </si>
  <si>
    <t>1.1.1.</t>
  </si>
  <si>
    <t>EMR-111</t>
  </si>
  <si>
    <t>Resolución de impresión &gt;= 1200 dpi</t>
  </si>
  <si>
    <t>Unidad dúplex para impresión a doble cara automática</t>
  </si>
  <si>
    <t>1.1.2.</t>
  </si>
  <si>
    <t>EMR-112</t>
  </si>
  <si>
    <t>Impresión y copiado a doble cara</t>
  </si>
  <si>
    <t>Tamaño de papel carta y oficio</t>
  </si>
  <si>
    <t>Panel de control touch-screen con panel numérico para autenticación de PIN</t>
  </si>
  <si>
    <t>Digitalización Monocromática y Color</t>
  </si>
  <si>
    <t>Instalación y Capacitación</t>
  </si>
  <si>
    <t>1.1.3.</t>
  </si>
  <si>
    <t>EMR-113</t>
  </si>
  <si>
    <t>Impresión, escaneo y copiado a color</t>
  </si>
  <si>
    <t>1.1.4.</t>
  </si>
  <si>
    <t>EMR-114</t>
  </si>
  <si>
    <t>Ancho de impresión &gt;= 4.00 pulgadas / 104mm</t>
  </si>
  <si>
    <t>Tecnología: impresión térmica y transferencia térmica</t>
  </si>
  <si>
    <t>Software para imprimir desde SAP</t>
  </si>
  <si>
    <t>1.1.5.</t>
  </si>
  <si>
    <t>EMR-115</t>
  </si>
  <si>
    <t>Resolución de impresión &gt;= 600 dpi</t>
  </si>
  <si>
    <t>Velocidad mínima 600 dpi – 4”-/102 mm/sg</t>
  </si>
  <si>
    <t>1.1.6.</t>
  </si>
  <si>
    <t>EMR-116</t>
  </si>
  <si>
    <t xml:space="preserve">Impresora Portable </t>
  </si>
  <si>
    <t>Velocidad mínima 22 ppm</t>
  </si>
  <si>
    <t>Bateria recargable</t>
  </si>
  <si>
    <t>1.1.7.</t>
  </si>
  <si>
    <t>EMR-117</t>
  </si>
  <si>
    <t>Impresora matriz de punto - carro angosto</t>
  </si>
  <si>
    <t>Matriz de punto 9-pin, bidireccional, carro angosto</t>
  </si>
  <si>
    <t>Puertos paralelo,  USB</t>
  </si>
  <si>
    <t>1.1.8.</t>
  </si>
  <si>
    <t>EMR-118</t>
  </si>
  <si>
    <t>Impresora matriz de punto - carro ancho</t>
  </si>
  <si>
    <t>Matriz de punto 9-pin, bidireccional, carro ancho</t>
  </si>
  <si>
    <t>Copias: original + 6 copias.</t>
  </si>
  <si>
    <t>1.2.</t>
  </si>
  <si>
    <t>EMR-121</t>
  </si>
  <si>
    <t>EQUIPOS DE CÓMPUTO</t>
  </si>
  <si>
    <t>2.1.</t>
  </si>
  <si>
    <t>COMPUTADORES DE ESCRITORIO</t>
  </si>
  <si>
    <t>2.1.1.</t>
  </si>
  <si>
    <t>COMPUTADORES ESCRITORIO MODALIDAD OUTSOURCING</t>
  </si>
  <si>
    <t>2.1.1.1.</t>
  </si>
  <si>
    <t>Interfaz de red LAN Ethernet Gigabit 10/100/1000 integrada</t>
  </si>
  <si>
    <t>Mouse: óptico – conector USB</t>
  </si>
  <si>
    <t>2.1.1.2.</t>
  </si>
  <si>
    <t>2.1.2.</t>
  </si>
  <si>
    <t>2.2.</t>
  </si>
  <si>
    <t>COMPUTADORES PORTÁTILES</t>
  </si>
  <si>
    <t>2.2.1</t>
  </si>
  <si>
    <t>COMPUTADORES PORTÁTILES MODALIDAD OUTSOURCING</t>
  </si>
  <si>
    <t>2.2.1.1.</t>
  </si>
  <si>
    <t>2.3.</t>
  </si>
  <si>
    <t>SERVIDORES</t>
  </si>
  <si>
    <t>2.3.1.</t>
  </si>
  <si>
    <t>SERVIDORES MODALIDAD OUTSOURCING</t>
  </si>
  <si>
    <t>2.3.1.1.</t>
  </si>
  <si>
    <t>EQUIPOS COMUNICACIONES ALÁMBRICAS E INALÁMBRICAS</t>
  </si>
  <si>
    <t>3.1.</t>
  </si>
  <si>
    <t>3.1.1.</t>
  </si>
  <si>
    <t>3.2.</t>
  </si>
  <si>
    <t xml:space="preserve">RED INALÁMBRICA </t>
  </si>
  <si>
    <t>3.2.1.</t>
  </si>
  <si>
    <t>RED INALÁMBRICA MODALIDAD OUTSOURCING</t>
  </si>
  <si>
    <t>3.2.1.1.</t>
  </si>
  <si>
    <t>Access Point con Power Injector</t>
  </si>
  <si>
    <t>3.2.1.2.</t>
  </si>
  <si>
    <t>Lectores de código de barras inalámbricos</t>
  </si>
  <si>
    <t>Lector de Código de Barras Bidimensional inalámbrico</t>
  </si>
  <si>
    <t>150 o mayor escaneo por segundo</t>
  </si>
  <si>
    <t>Alcance &gt;= a 10 metros</t>
  </si>
  <si>
    <t xml:space="preserve">Especificaciones Mínimas Requeridas </t>
  </si>
  <si>
    <t xml:space="preserve">DESCRIPCIÓN </t>
  </si>
  <si>
    <t>EMR-##</t>
  </si>
  <si>
    <t xml:space="preserve"> </t>
  </si>
  <si>
    <t>SERVICIOS</t>
  </si>
  <si>
    <t>SUBTOTAL</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</si>
  <si>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</si>
  <si>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</si>
  <si>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</si>
  <si>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</si>
  <si>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</si>
  <si>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</si>
  <si>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</si>
  <si>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Panel de control touch-screen con autenticación de PIN</t>
  </si>
  <si>
    <t>Una (1) bandeja alimentadora de papel 100 hojas multipropósito</t>
  </si>
  <si>
    <t>Formatos de digitalización requeridos PDF, JPEG, TIFF, MTIFF, XPS, PDF/A, RTF</t>
  </si>
  <si>
    <t>Puertos USB 2.0 de alta velocidad, puerto de red  Gigabit Ethernet 10/100/1000</t>
  </si>
  <si>
    <t>Administración de identidad, autenticación LDAP, PIN Usuarios, soluciones avanzadas de autenticación</t>
  </si>
  <si>
    <t>Instalación, integración con SAP y capacitación</t>
  </si>
  <si>
    <t>Resolución de impresión &gt;= 600x600 ppp color óptima.</t>
  </si>
  <si>
    <t>Instalación, integración SAP y capacitación</t>
  </si>
  <si>
    <t>Impresoras Térmicas - Tipo 1</t>
  </si>
  <si>
    <t xml:space="preserve">Tarjeta de Red y Conectividad serial RS-232 y USB. </t>
  </si>
  <si>
    <t>Instalación y capacitación</t>
  </si>
  <si>
    <t>1.3.</t>
  </si>
  <si>
    <t>EQUIPOS ESCANEO MODALIDAD OUTSOURCING</t>
  </si>
  <si>
    <t>Escáner de alimentación de hojas a doble cara</t>
  </si>
  <si>
    <t>Opción de digitalización a dos caras</t>
  </si>
  <si>
    <t>1 Bandeja de entrada de documentos</t>
  </si>
  <si>
    <t>1 Bandeja de salida de documentos</t>
  </si>
  <si>
    <t>Escáner plano digitalización doble cara</t>
  </si>
  <si>
    <t>Velocidad alimentador automático 50 ppm</t>
  </si>
  <si>
    <t>Opciones QoS, encriptado, seguridad individual, autenticación Radius.</t>
  </si>
  <si>
    <t>Instalación e integración</t>
  </si>
  <si>
    <t>EQUIPOS DE IMPRESIÓN Y ESCANEO</t>
  </si>
  <si>
    <t>EQUIPOS ADMINISTRADOS</t>
  </si>
  <si>
    <t>Cantidad</t>
  </si>
  <si>
    <t>Access Point</t>
  </si>
  <si>
    <t>Una (1) bandeja alimentadoras de papel de papel 250 hojas</t>
  </si>
  <si>
    <t>Una (1) bandeja alimentadora de papel 500 hojas (carta/oficio)</t>
  </si>
  <si>
    <t xml:space="preserve">Resolución de impresión &gt;= 1200 x 1200 dpi  </t>
  </si>
  <si>
    <t>1.1.9.</t>
  </si>
  <si>
    <t>EMR-119</t>
  </si>
  <si>
    <t>1.1.10.</t>
  </si>
  <si>
    <t>EMR-120</t>
  </si>
  <si>
    <t>Garantía durante la duracion del contrato</t>
  </si>
  <si>
    <t>Garantía del fabricante durante la duracion del contrato.</t>
  </si>
  <si>
    <t xml:space="preserve">Impresoras Térmicas - Tipo 2 </t>
  </si>
  <si>
    <t>Cortador con bandeja (Cutter: Front-mount guillotine cutter and catch tray)</t>
  </si>
  <si>
    <t>1.3.1.</t>
  </si>
  <si>
    <t>1.3.2.</t>
  </si>
  <si>
    <t xml:space="preserve">Software compresión/descompresión de archivos. </t>
  </si>
  <si>
    <t xml:space="preserve">Computador Escritorio  Tipo 1 </t>
  </si>
  <si>
    <t>Software compresión/descompresión de archivos.</t>
  </si>
  <si>
    <t>Batería de ion de litio (Li-Ion) de 4 celdas</t>
  </si>
  <si>
    <t>Conexión de la base teclado y/o USB</t>
  </si>
  <si>
    <t>Tipo</t>
  </si>
  <si>
    <t>1.1.11.</t>
  </si>
  <si>
    <t>EMR-122</t>
  </si>
  <si>
    <t>TALENTO HUMANO</t>
  </si>
  <si>
    <t>Un Teclado Incorporado en español y Un Teclado Externo en caso de ser solcitado por le INC.</t>
  </si>
  <si>
    <t xml:space="preserve">Fuente de poder: Adaptador de CA </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</si>
  <si>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</si>
  <si>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</si>
  <si>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</si>
  <si>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</si>
  <si>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</si>
  <si>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</si>
  <si>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</si>
  <si>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</si>
  <si>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</si>
  <si>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</si>
  <si>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</si>
  <si>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</si>
  <si>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</si>
  <si>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</si>
  <si>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</si>
  <si>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</si>
  <si>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</si>
  <si>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</si>
  <si>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EVALUACIÓN REQUISITOS EXIGIBLES</t>
  </si>
  <si>
    <t>Perfil</t>
  </si>
  <si>
    <t>Experiencia</t>
  </si>
  <si>
    <t>Tiempo experiencia a certificar</t>
  </si>
  <si>
    <t>Folio</t>
  </si>
  <si>
    <t>PERFIL REQUERIDO</t>
  </si>
  <si>
    <t>Registrar #folio hoja de vida</t>
  </si>
  <si>
    <t>Cinco (5) o más años, en empresas con más de 600 usuarios.</t>
  </si>
  <si>
    <t>CALIFICACIÓN FUNCIONAL</t>
  </si>
  <si>
    <t xml:space="preserve">ITEM </t>
  </si>
  <si>
    <t>SERVICIO DE OUTSOURCING TI</t>
  </si>
  <si>
    <t>CUMPLE</t>
  </si>
  <si>
    <t>NO CUMPLE</t>
  </si>
  <si>
    <t>registre # folios en la oferta que explican este contenido</t>
  </si>
  <si>
    <t xml:space="preserve">Garantizar el balanceo de cargas de impresión de acuerdo con los estudios de los procesos, volúmenes y costos de impresión, evaluando el desempeño de los equipos frente a los volúmenes reales medidos. </t>
  </si>
  <si>
    <t>Garantizar que se cuenta con soporte especializado nivel 1, 2 y 3, en sitio y fuera de las instalaciones para asistir al personal asignado al INC.</t>
  </si>
  <si>
    <t>tres (3) o más años.</t>
  </si>
  <si>
    <t xml:space="preserve"> dos (2) o más años.</t>
  </si>
  <si>
    <t>Dos  (2) o más ños.</t>
  </si>
  <si>
    <t>El Licenciamiento adicional debe incluir</t>
  </si>
  <si>
    <t>2.1.1.3.</t>
  </si>
  <si>
    <t>Impresoras Multifuncional Color  - 40  ppm</t>
  </si>
  <si>
    <t>Impresoras Multifuncional Color  - 40ppm</t>
  </si>
  <si>
    <t xml:space="preserve">Velocidad de impresión &gt;= 40ppm, carta color </t>
  </si>
  <si>
    <t>Tecnología Láser o LED</t>
  </si>
  <si>
    <t>Velocidad de impresión normal &gt;= 40ppm carta</t>
  </si>
  <si>
    <t xml:space="preserve">Webcam: Cámara web incorporada con micrófono integrado </t>
  </si>
  <si>
    <t>Administracion con controladora Wireless</t>
  </si>
  <si>
    <t>Procesador &gt;= 1,2 GHz</t>
  </si>
  <si>
    <r>
      <t>Tecnología B/N Láser o</t>
    </r>
    <r>
      <rPr>
        <sz val="8"/>
        <rFont val="Verdana"/>
        <family val="2"/>
      </rPr>
      <t xml:space="preserve"> LED</t>
    </r>
  </si>
  <si>
    <t>Memoria &gt;= 1,5 GB de RAM</t>
  </si>
  <si>
    <t>Impresora Multifuncional Estándar - 50ppm</t>
  </si>
  <si>
    <t xml:space="preserve">Puertos USB 2.0 de alta velocidad, puerto de red  Gigabit Ethernet 10/100/1000, WIFI </t>
  </si>
  <si>
    <t>Tecnología color Láser o LED</t>
  </si>
  <si>
    <t>Velocidad de impresión normal &gt;= 50ppm carta</t>
  </si>
  <si>
    <t>Volumen de páginas mensuales recomendado de 7.500</t>
  </si>
  <si>
    <t>Impresora Multifuncional Estándar - &gt;50ppm</t>
  </si>
  <si>
    <t>Impresora Multifuncional Estándar - &gt;= 40ppm</t>
  </si>
  <si>
    <t>Impresora Multifuncional Estándar -  &gt;= 40ppm</t>
  </si>
  <si>
    <t>Disco duro integrado, mínimo 320 GB</t>
  </si>
  <si>
    <t>Escaneo doble cara. Opción correo electrónico, unidad USB y carpeta de red. Resolución: 600x600</t>
  </si>
  <si>
    <t>Normativa ambiental: Calificación ENERGY STAR®, CECP, EPEAT® Silver</t>
  </si>
  <si>
    <t>Volumen de páginas mensuales recomendado de 30000</t>
  </si>
  <si>
    <t>Memoria &gt;= 2,0 GB de RAM</t>
  </si>
  <si>
    <t xml:space="preserve">Volumen de páginas mensuales recomendado de 7.500 </t>
  </si>
  <si>
    <t>Escaneo doble cara. Opción correo electrónico, unidad USB y carpeta de red. Resolución óptica: hasta 300x300 dpi color y monocromática</t>
  </si>
  <si>
    <t>Memoria &gt;= 1,5 MB RAM</t>
  </si>
  <si>
    <t>Velocidad del procesador &gt;= 1,2 GHz</t>
  </si>
  <si>
    <t>Sistemas operativos compatibles: Windows 10, Windows 8, Window 7, Windows XP, Server 2003, Server 2012, Server 2016, Unix.</t>
  </si>
  <si>
    <t xml:space="preserve">Sistemas operativos compatibles: Windows 10, Windows 8, Window 7, Windows XP, Server 2003, Server 2012, Server 2016, Unix. </t>
  </si>
  <si>
    <t>Disco duro integrado, mínimo 250 GB</t>
  </si>
  <si>
    <t>Memoria &gt;= 768 MB RAM</t>
  </si>
  <si>
    <t>Impresoras Color  - 40ppm</t>
  </si>
  <si>
    <t>Disco duro integrado, mínimo 160 GB</t>
  </si>
  <si>
    <t>Impresoras B/N  - 40ppm</t>
  </si>
  <si>
    <t>Velocidad de impresión &gt;= 40ppm, carta B/N</t>
  </si>
  <si>
    <t>Resolución de impresión &gt;= 1200x1200 ppp óptima.</t>
  </si>
  <si>
    <t>Velocidad del procesador &gt;= 1,0 GHz</t>
  </si>
  <si>
    <t>Memoria &gt;= 1,0 GB RAM</t>
  </si>
  <si>
    <t>Velocidad del procesador &gt;= 800 MHz</t>
  </si>
  <si>
    <t>Resolución de impresión &gt;= 1200x1200 ppp color óptima.</t>
  </si>
  <si>
    <t>Resolución de impresión &gt;= 300 dpi</t>
  </si>
  <si>
    <t>Memoria estándar 8MB flash; 8 MB SDRAM</t>
  </si>
  <si>
    <t>Ancho de impresión &gt;= 4.09 pulgadas / 104mm</t>
  </si>
  <si>
    <t>Tarjeta de Red Ethernet 10/100 y Conectividad serial RS-232 y USB 2.0</t>
  </si>
  <si>
    <t xml:space="preserve">Memoria 256MB SDRAM </t>
  </si>
  <si>
    <t>Puertos US 2.0 de alta velocidad, Wi-Fi</t>
  </si>
  <si>
    <t>Transceivers</t>
  </si>
  <si>
    <t xml:space="preserve">Memoria 128 MB SDRAM </t>
  </si>
  <si>
    <t>Velocidad del procesador &gt;= 525 MHz</t>
  </si>
  <si>
    <t>Resolución de impresión 240 x 144 ppp</t>
  </si>
  <si>
    <t>Velocidad mínima 440 cps (10cpi-draft)</t>
  </si>
  <si>
    <t>Velocidad mínima 738 cps (12cpi-draft)</t>
  </si>
  <si>
    <t>1.1.12.</t>
  </si>
  <si>
    <t xml:space="preserve">Impresora  de manillas </t>
  </si>
  <si>
    <t>Resolución de impresión 203 PPP (8 puntos/mm)</t>
  </si>
  <si>
    <t>Velocidad mínima  6 PPS (152 mm/s)</t>
  </si>
  <si>
    <t>Memoria estándar 8 MB flash; 16 MB SDRAM</t>
  </si>
  <si>
    <t>Ancho de impresión &gt;= 108 mm</t>
  </si>
  <si>
    <t xml:space="preserve">Conectividad serial RS-232 y USB. </t>
  </si>
  <si>
    <t>Ancho de impresión &gt;= 104 mm      / 558mm/22"</t>
  </si>
  <si>
    <t xml:space="preserve">Resolución óptica de escaneo hasta 600 pixeles por pulgada (color y monocromático) </t>
  </si>
  <si>
    <t>Ciclo de trabajo diario recomendado 6000</t>
  </si>
  <si>
    <t>Capacidad alimentador automático 80 hojas</t>
  </si>
  <si>
    <t>Profundidad de 24 bits y Niveles en escala de gris de 256</t>
  </si>
  <si>
    <t xml:space="preserve">Conector USB y Red Ethernet 10/100/1000 </t>
  </si>
  <si>
    <t xml:space="preserve">Tamaño maximo de 8,5 x 12 pulgadas y minimo 2 x 2 pulgadas. </t>
  </si>
  <si>
    <t>Ciclo de trabajo diario recomendado 3000</t>
  </si>
  <si>
    <t xml:space="preserve">Tamaño maximo de 8,5 x 14 pulgadas </t>
  </si>
  <si>
    <t>Capacidad alimentador automático 100 hojas</t>
  </si>
  <si>
    <t>Impresoras Térmicas Tipo 1</t>
  </si>
  <si>
    <t>Impresora - Tipo 3</t>
  </si>
  <si>
    <t>Escaneo doble cara. Envio a correo electrónico, unidad USB y carpeta de red. Resolución: 600x600</t>
  </si>
  <si>
    <t>Resolución de impresión 12 dots - 300 ppp</t>
  </si>
  <si>
    <t>Memoria estándar 8 MB flash; 8 MB SDRAM</t>
  </si>
  <si>
    <t>Velocidad mínima 102 mm/segundo</t>
  </si>
  <si>
    <t>Teclado USB en español de la misma marca del Fabricante del computador.</t>
  </si>
  <si>
    <t>Mouse USB, óptico, 2 botones con scroll, de la misma marca del Fabricante del computador.</t>
  </si>
  <si>
    <t xml:space="preserve">Unidad DVD R/RW 8X incluye herramienta de grabación CD y DVD. </t>
  </si>
  <si>
    <t>6 puertos USB 3.1 integrados y 1 Puerto  3.1 Tipo C</t>
  </si>
  <si>
    <t>Compatibilidad nativa con IPv6 y en convivencia con IPv4.</t>
  </si>
  <si>
    <t>Tecnología inalámbrica Dual Band mini PCIe interna sin antenas externas, protocolo 802.11 b/g/n y soporte de Bluetooth 5.0 incluye tecnologia MIMO 2X2.</t>
  </si>
  <si>
    <t>Normativa ambiental: Calificación ENERGY STAR®</t>
  </si>
  <si>
    <t>Seguridad con chip TPM discreto (Trusted Platform Module), Versión 2.0 o superior</t>
  </si>
  <si>
    <t>Tarjeta de gráficos de memoria total para graficos con 2GB de DDR3 dedicada. Puertos: 2 Display Port , HDMI</t>
  </si>
  <si>
    <t>Tarjeta de red inalámbrica Dual Band PCI o miniPCIe interna sin antenas externas, protocolo 802.11 b/g/n y soporte de Bluetooth 5.0. incluye tecnologia MIMO 2X2.</t>
  </si>
  <si>
    <t>Serial COM (RS.-232), Entrada para microfono, entrada para audifonos, Paralelo</t>
  </si>
  <si>
    <t>6 puertos USB 3.1 integrados y 1 Puerto  3.1 Tipo C y lector de tarjetas SD 4.0 o superior integrado</t>
  </si>
  <si>
    <t>Pantalla de 23.8" con mimimo 1920 x 1080 píxeles (ajustable cumplimiento de ergonimia y de salud ocupacional + Cable DP/HDMI)</t>
  </si>
  <si>
    <t>Cámara Web  USB</t>
  </si>
  <si>
    <t>Tarjeta de gráficos de memoria total para graficos con 2GB de DDR5 dedicada. Puertos: 2 DisplayPort, HDMI.</t>
  </si>
  <si>
    <t>1TB SATA Disco Duro/256 GB SSD para el sistema operativo</t>
  </si>
  <si>
    <t>Normativa ambiental: ENERGY STAR 6.1, EPEAT GOLD Registered, TCO Edge Certified, CEL, WEEE, RoHS.</t>
  </si>
  <si>
    <t>Altavoces internos 2W, Conector de 3,5 mm independiente o en combo.</t>
  </si>
  <si>
    <t>Tarjeta de video integrada a la tarjeta principal UHD Graphics 630</t>
  </si>
  <si>
    <t>Memoria 32GB DDR4 o SuperiorM. Con minimo 8 MB SmartCache.</t>
  </si>
  <si>
    <t>Memoria 16GB DDR4-2400</t>
  </si>
  <si>
    <t>Disco Duro 1 TB SATA 5400 RPM</t>
  </si>
  <si>
    <t>Wireless  802.11b/g/n (2x2) integrada con tecnologia MIMO</t>
  </si>
  <si>
    <t>(3) Puertos USB 3.0, (1)  Puerto USB 2.0, (1) HDMI 1.4b, VGA, combo audifonos/microfonos, conector de poder, lector de tarjetas multimedia, altavoces HD integrados.</t>
  </si>
  <si>
    <t>Tarjeta de video HD Integrada</t>
  </si>
  <si>
    <t>Pantalla antirreflejo de alta definición 13.3" diagonal, resolucion 1920 X 1080 con un peso entre 1.4 kg a 1.56kg</t>
  </si>
  <si>
    <t>Computador Escritorio Tipo 3 WorkStation</t>
  </si>
  <si>
    <t>Computador Escritorio  Tipo 2 de Torre</t>
  </si>
  <si>
    <t>Lectores de código de barras inalámbricos Tipo 1</t>
  </si>
  <si>
    <t>Lectores de código de barras inalámbricos Tipo 2</t>
  </si>
  <si>
    <t xml:space="preserve">Lector de codigo de barra de mano inalambrico  </t>
  </si>
  <si>
    <t xml:space="preserve">Velocidad de datos 3,0 Mbit/s (2,1 Mbit/s) </t>
  </si>
  <si>
    <t>Velocidad de escaneado 547 escaneados por segundo</t>
  </si>
  <si>
    <t>Dimensiones: 9,8 cm Alto x 7 cm Fondo x 18,6 cm Ancho</t>
  </si>
  <si>
    <t>Peso: 224 gramos / 7,9 oz</t>
  </si>
  <si>
    <t>Interfaz de la base RS232, RS485 (IBM), USB, cuña para teclado</t>
  </si>
  <si>
    <t>Batería recargable sustituible con “sostenibilidad ecológica</t>
  </si>
  <si>
    <t>Microsoft Windows 10 Professional de 64 bits, debidamente licenciado disponible en el mercado. Licenciamiento OEM.</t>
  </si>
  <si>
    <t>Minimo Procesador Intel Core i5 de 8a Generación 3,5 GHZ  4 Nucleos ó equivalente.</t>
  </si>
  <si>
    <t>Disco Duro 1TB - SATA 7200 rpm</t>
  </si>
  <si>
    <t xml:space="preserve">Altavoces internos 2W con salida audio estéreo y entrada para micrófono, entrada para audífonos (Conector de 3,5 mm independiente o en combo) y/o diadema </t>
  </si>
  <si>
    <t>Cámara Web  2MP Minimo</t>
  </si>
  <si>
    <t xml:space="preserve">Servidor </t>
  </si>
  <si>
    <t>4.1.</t>
  </si>
  <si>
    <t>4.2.</t>
  </si>
  <si>
    <t>Simbologia de Codigo de Barras: UPC/EAN: UPC-A, UPC-E, UPC-E1, EAN-8/ de barras JAN 8, EAN-13/JAN 13, Bookland EAN, Bookland ISBN, Código Extendido de cupones UCC, Código ISSN EAN 128 incluyendo GS1- 128, ISBT 128, Concatenación ISBT, Código 39 incluyendo Código 39 Trióptico, Conversión Código 39 a Código 32 (Código farmacéutico de Italia), Código 39 Full ASCII Conversión código 93 Código 11 Matriz 2 de 5 Intercalado 2 de 5 (ITF) Diferenciado 2 de 5 (DTF) Codabar (NW – 7) MSI Chino 2 de 5 IATA Inverso 1D (salvo todos los DataBars GS1) GS1 DataBar
incluyendo GS1 DataBar-14, GS1 DataBar Limitado, GS1 DataBar Extendido.</t>
  </si>
  <si>
    <t>4.1.1.</t>
  </si>
  <si>
    <t>3.2.1.3.</t>
  </si>
  <si>
    <t>4.1.1.1.</t>
  </si>
  <si>
    <t>4.2.1.</t>
  </si>
  <si>
    <t>4.2.1.1.</t>
  </si>
  <si>
    <t>El AP admite alimentación directa de CC y alimentación a través de Ethernet (PoE)</t>
  </si>
  <si>
    <t>AP-315 (administrado por controlador) y IAP-315 (Instant): - 802.11ac – Radios de 5 GHz 4x4 MIMO (1,733 Mbps tasa max) y 2.4 GHz 2x2 MIMO (400 Mbps tasa max), con un total de cuatro antenas integradas inclinables de banda dual omnidireccionales</t>
  </si>
  <si>
    <t>Tipo de AP: Interiores, radio dual, 5 GHz 802.11ac 4x4 MIMO y 2.4 GHz 802.11n 2x2 MIMO</t>
  </si>
  <si>
    <t>Tecnologías de radio soportadas:
- 802.11b: DSSS (espectro de propagación de secuencia directa)
- 802.11a / g / n / ac: OFDM (división de frecuencia ortogonal multiplexación)</t>
  </si>
  <si>
    <t>Tipos de modulación soportados:
- 802.11b: BPSK, QPSK, CCK
- 802.11a/g/n/ac: BPSK, QPSK, 16-QAM, 64-QAM, 256-QAM</t>
  </si>
  <si>
    <t>Una interfase de red Ethernet 10/100/1000BASE-T (RJ-45)
- Velocidad de enlace auto-sensing y MDI/MDX
- EEE (Energy Efficient Ethernet) 802.3az</t>
  </si>
  <si>
    <t>Radio dual configurable por software soporta 5 GHz (Radio 1) y 2.4 GHz (Radio 1)</t>
  </si>
  <si>
    <t>Mesa de Ayuda Outsourcing</t>
  </si>
  <si>
    <t>2.1.1.4.</t>
  </si>
  <si>
    <t>2.2.1.2.</t>
  </si>
  <si>
    <t>Computadores Portátiles - Tipo 1</t>
  </si>
  <si>
    <t>Computadores Portátiles - Tipo 2</t>
  </si>
  <si>
    <t>Minimo procesador Intel Core i5 de 8a Generación de 3.2 GHZ con frecuencia turbo 4.00 GHZ  6 Nucleos ó equivalente, Arquitectura de 64bits., o equivalente.</t>
  </si>
  <si>
    <t>MotherBoard:De la misma marca del fabricante del equipo con marca troquelada o grabada en la tarjeta, no deberá presentar alteraciones o correcciones de ingeniería. No se aceptan calcomanías o etiquetas, ni tarjetas con doble logotipo o marca.</t>
  </si>
  <si>
    <t>Bios:Instalado UEFI BIOS. De la misma marca y desarrollada por el fabricante del equipo. Contiene las características principales del sistema del hardware. Precargado el número de serie de la computadora.</t>
  </si>
  <si>
    <t>Sistemas operativos compatibles: Windows 7, Windows 8, Windows 10.</t>
  </si>
  <si>
    <t>Pantalla de 21.5" con mimimo 1920 x 1080 píxeles (ajustable cumplimiento de ergonimia y de salud ocupacional + Cable DP/HDMI)</t>
  </si>
  <si>
    <t>Intel Xeon E3-1270 v6 (3.8 GHz Frecuencia base, a 4.2 GHz con tecnologia Turbo Boost, 8 MB cache, 4 cores) o Equivalente.</t>
  </si>
  <si>
    <t>Miinimo Procesador Intel® Core ™ i3-8300 de octava generación o equivalente</t>
  </si>
  <si>
    <t>Memoria 8 GB (1 x 8 GB) DDR4-2666</t>
  </si>
  <si>
    <t>Disco Duro:500 GB 7200 RPM SATA 2.5</t>
  </si>
  <si>
    <t>Tarjeta de red inalámbrica Dual Band PCI o miniPCIe interna sin antenas externas, protocolo 802.11 b/g/n y soporte de Bluetooth 5.0, debe incluir tecnologia MIMO 2X2.</t>
  </si>
  <si>
    <t xml:space="preserve">Tarjeta inalambrica: Intel Wireless- con tecnologia MIMO 2x2 </t>
  </si>
  <si>
    <t>Puertos de entrada HDMI 2.0, DISPLAYPORT, puertos USB de 3.0</t>
  </si>
  <si>
    <t>Normativa ambiental: ENERGY STAR 6.</t>
  </si>
  <si>
    <t xml:space="preserve">HP ProOne 600 G1 </t>
  </si>
  <si>
    <t>LENOVO THINKCENTRE</t>
  </si>
  <si>
    <t>DELL T3500 MONITOR</t>
  </si>
  <si>
    <t>HP530</t>
  </si>
  <si>
    <t>HP PROBOOK 440 G1</t>
  </si>
  <si>
    <t>DELL VOSTRO</t>
  </si>
  <si>
    <t>HP Mini PC 100e</t>
  </si>
  <si>
    <t>HP NX7400</t>
  </si>
  <si>
    <t>HP 5500</t>
  </si>
  <si>
    <t>ASUS -  A45VD-V2G</t>
  </si>
  <si>
    <t>HP COMPAQ</t>
  </si>
  <si>
    <t>Computador Mini PC Tipo 4</t>
  </si>
  <si>
    <t>HP COMPAQ DC7800P</t>
  </si>
  <si>
    <t>Garantizar una entrega oportuna del servicio y/o producto contratado, de acuerdo a los ANS acordados.</t>
  </si>
  <si>
    <t>Gestionar y dar cumplimiento a las garantías pactadas de los productos y servicios ofrecidos.</t>
  </si>
  <si>
    <t>Soportar las actividades y requerimientos que determine Control Interno, Revisoría Fiscal, Procuraduría, Gobierno Digital, MINTIC, CSIRT, CCOC, Ministerio de Salud, y demás entidades de control.</t>
  </si>
  <si>
    <t>El personal deberá estar debidamente identificado y deberá contar con uniforme que los identifique plenamente como miembros del servicio de Outsourcing TI.</t>
  </si>
  <si>
    <t>Al terminar el contrato, contribuir a la liquidación del mismo.</t>
  </si>
  <si>
    <t>OBLIGACIONES ESPECIFICAS</t>
  </si>
  <si>
    <t>Minimo Procesador Intel Core I7 Sexta Generación o Equivalente</t>
  </si>
  <si>
    <t>Memoria Ram de 16 GB</t>
  </si>
  <si>
    <t>Minimo Tarjeta Grafica Dedica con Memoria de 2GB de GPU</t>
  </si>
  <si>
    <t>1 Disco Duro SSD de minimo 128GB para el Sistema Operativo</t>
  </si>
  <si>
    <t xml:space="preserve">1 Disco Duro HDD de 1TB </t>
  </si>
  <si>
    <t>Minimo Pantalla LED 1920 X 1080 de 15,6" Mate</t>
  </si>
  <si>
    <t>Batería ión litio de 6 Celdas</t>
  </si>
  <si>
    <t>Salida de Video HDMI</t>
  </si>
  <si>
    <t>Peso entre 2.2kg a 2.4Kg</t>
  </si>
  <si>
    <t>Minimo 3 conexiones USB y una ranura SD</t>
  </si>
  <si>
    <t>Minimo 16GB Instalado / 32 GB (Máximo) - DDR4 -2666 con capacidad de crecimiento . Con memoria Cahe minimo 6MB.</t>
  </si>
  <si>
    <t>Minimo 16GB Instalado / 32 GB (Máximo) - DDR4 - 2666 Con memoria Cache minimo 6MB.</t>
  </si>
  <si>
    <t>Minimo Core i5 de 8 Generación  de 3.4 GHZ</t>
  </si>
  <si>
    <t>Impresora - Tipo 3 -Marcacion de Muestras</t>
  </si>
  <si>
    <t xml:space="preserve">Microsoft Windows 10 Professional de 64 bits versión Ingles, debidamente licenciado disponible en el mercado. Licenciamiento OEM. </t>
  </si>
  <si>
    <t>Microsoft Windows 10 Profesional de 64 bits, debidamente licenciado disponible en el mercado. Licenciamiento OEM.</t>
  </si>
  <si>
    <t>Minimo Microsoft Windows 10 Profesional de 64 bits, debidamente licenciado disponible en el mercado. Licenciamiento OEM.</t>
  </si>
  <si>
    <t>Conectividad</t>
  </si>
  <si>
    <t>Servicios de red LAN Voz y datos.</t>
  </si>
  <si>
    <t>GESTIÓN DE SERVICIOS DE REDES DE VOZ, DATOS Y CONECTIVIDAD</t>
  </si>
  <si>
    <t>Registre#folio donde se encuentra el detalle de servicio ofertado</t>
  </si>
  <si>
    <t xml:space="preserve">Computador Tipo 4  Mini PC </t>
  </si>
  <si>
    <t>Computadores Portátiles  - Tipo 1</t>
  </si>
  <si>
    <t>SEGURIDAD REDES</t>
  </si>
  <si>
    <t>SEGURIDAD ENDPOINT</t>
  </si>
  <si>
    <t>SEGURIDAD CRIPTOGRAFICA</t>
  </si>
  <si>
    <t>4.2.2.</t>
  </si>
  <si>
    <t>SEGURIDAD DE SERVICIOS DE CORREO ELECTRONICO</t>
  </si>
  <si>
    <t>Puerto de video  HDMI - Display Port.</t>
  </si>
  <si>
    <t>Cámara Web integrada de 720p de alta definición y Micrófono integrado con dos (2) altavoces internos de 2 W. (Conector de 3,5 mm independiente o en combo).</t>
  </si>
  <si>
    <t>Micrófono integrado con dos (2) altavoces internos de 2 W. (Conector de 3,5 mm independiente o en combo).</t>
  </si>
  <si>
    <t>Pantalla tactil retroiluminada de 23.8" como minimo 1920 x 1080 píxeles con ergonomia de acuerdo a la recomendaciones de salud ocupacional.</t>
  </si>
  <si>
    <t>Disco Duro 1TB  - 7200 rpm.</t>
  </si>
  <si>
    <t>Garantía durante la duracion del contrato.</t>
  </si>
  <si>
    <t>Maletín y Guaya de seguridad.</t>
  </si>
  <si>
    <t>Conector Guaya de seguridad.</t>
  </si>
  <si>
    <t>Seguridad con chip TPM discreto (Trusted Platform Module), Versión 2.0 o superior.</t>
  </si>
  <si>
    <t>Confirme características ofertadas del servicio</t>
  </si>
  <si>
    <t>Mantenimiento preventivo</t>
  </si>
  <si>
    <t>Mantenimiento correctivo</t>
  </si>
  <si>
    <t>Servicios de Impresión</t>
  </si>
  <si>
    <t xml:space="preserve">TIPO </t>
  </si>
  <si>
    <t>MARCA Y MODELO</t>
  </si>
  <si>
    <t>CANTIDAD</t>
  </si>
  <si>
    <t>Computador de Escritorio</t>
  </si>
  <si>
    <t>DELL OPTIPLEX GX 620</t>
  </si>
  <si>
    <t>LENOVO THINKCENTRE AG</t>
  </si>
  <si>
    <t>OPTIPLEX GX 520 DESKTOP</t>
  </si>
  <si>
    <t>IMAC -OS HIGH SIERRA</t>
  </si>
  <si>
    <t>MINI PCS Generico</t>
  </si>
  <si>
    <t>Computador Portatil</t>
  </si>
  <si>
    <t xml:space="preserve">MAC APPLE </t>
  </si>
  <si>
    <t xml:space="preserve">Servidores </t>
  </si>
  <si>
    <t>DELL PowerEdge R420</t>
  </si>
  <si>
    <t>HP Proliant DL360e Gen8</t>
  </si>
  <si>
    <t>LENOVO System X 3650 M5</t>
  </si>
  <si>
    <t>HP HP-STORAGE Works NETWORK X 1400 G2</t>
  </si>
  <si>
    <t>HP DL 380 G5</t>
  </si>
  <si>
    <t>IBM X3650 M2 / 7947-AC1</t>
  </si>
  <si>
    <t>HP DL 380 G6</t>
  </si>
  <si>
    <t>Control de Acceso</t>
  </si>
  <si>
    <t>Impresoras</t>
  </si>
  <si>
    <t>Zebra TLP 2844</t>
  </si>
  <si>
    <t>EPSON TM-U220D</t>
  </si>
  <si>
    <t>EPSON TM-U295</t>
  </si>
  <si>
    <t>Brother PT 9700PC</t>
  </si>
  <si>
    <t>STARTORIUS</t>
  </si>
  <si>
    <t>METTLER TOLEDO</t>
  </si>
  <si>
    <t xml:space="preserve">ZEBRA ZM600 </t>
  </si>
  <si>
    <t>Access Point con Power Injector  215 Aruba</t>
  </si>
  <si>
    <t>Access Point con Power Injector HP</t>
  </si>
  <si>
    <t>Controladora Aruba 7205</t>
  </si>
  <si>
    <t>Transceiver HP 1GB FP LC X 120</t>
  </si>
  <si>
    <t>Transceiver HP 10GB FP LC X 130</t>
  </si>
  <si>
    <t xml:space="preserve">Transceiver 3COM 1GB </t>
  </si>
  <si>
    <t xml:space="preserve">Transceiver 3COM 100MB </t>
  </si>
  <si>
    <t>Transceiver 3com</t>
  </si>
  <si>
    <t>Transceiver 3COM referencia SFP</t>
  </si>
  <si>
    <t>Switches</t>
  </si>
  <si>
    <t>Switch 3com</t>
  </si>
  <si>
    <t>Switch administrado Aruba 2530 24G PoE</t>
  </si>
  <si>
    <t>Switch administrado HP Referencia 1902s</t>
  </si>
  <si>
    <t>Switch administrado PLANET Modelo G5 5220-24 PL4XR</t>
  </si>
  <si>
    <t>TOTAL EQUIPOS ADMINISTRADOS</t>
  </si>
  <si>
    <t>DYMO</t>
  </si>
  <si>
    <t>Tarjeta de Red F.O con 2 modulos de F.O TEN GIGA</t>
  </si>
  <si>
    <t>NVDIMM de 384GB</t>
  </si>
  <si>
    <t>Memoria RAM 512Gb DDR4</t>
  </si>
  <si>
    <t xml:space="preserve">Software de virtualización para minimo 10 maquinas </t>
  </si>
  <si>
    <t>NAS</t>
  </si>
  <si>
    <t>NNAS</t>
  </si>
  <si>
    <t>BI</t>
  </si>
  <si>
    <t>TRAZAB (Esterilización)</t>
  </si>
  <si>
    <t>HP PROLIANT DL180 G5</t>
  </si>
  <si>
    <t>HP Proliant DL120 G5</t>
  </si>
  <si>
    <t>Siapinc Aplicaciones</t>
  </si>
  <si>
    <t>Siapinc Base de datos</t>
  </si>
  <si>
    <t>IBM Xseries 226</t>
  </si>
  <si>
    <t>ServerLab</t>
  </si>
  <si>
    <t>BioBanco</t>
  </si>
  <si>
    <t>Perifoneo</t>
  </si>
  <si>
    <t>ATLAS (Unidad de Analisis)</t>
  </si>
  <si>
    <t>HP PROLIANT 380 G5</t>
  </si>
  <si>
    <t>BOSH</t>
  </si>
  <si>
    <t>HP DL 380 G10</t>
  </si>
  <si>
    <t>Computador Escritorio  Tipo 1 AIO</t>
  </si>
  <si>
    <t>ANEXO TECNICO</t>
  </si>
  <si>
    <t>ESPECIFICACIONES MÍNIMAS REQUERIDAS</t>
  </si>
  <si>
    <t>ANEXO ADMINISTRADOS</t>
  </si>
  <si>
    <t>SERVICIO</t>
  </si>
  <si>
    <t>ANEXO PRODUCTOS CONTIGENCIA</t>
  </si>
  <si>
    <t>LICENCIAMIENTO</t>
  </si>
  <si>
    <t>ANEXO LICENCIAMIENTO</t>
  </si>
  <si>
    <t>ANEXO REQUISITOS TECNICOS GENERALES</t>
  </si>
  <si>
    <t>SERVICIOS DE SEGURIDAD INFORMATICA</t>
  </si>
  <si>
    <t>Herramienta de Backup</t>
  </si>
  <si>
    <t>Compresión de Archivos</t>
  </si>
  <si>
    <t>Servicio de appliance de Seguridad (Firewall de nueva generación /Control de aplicaciones/ IPS/ DDoS)</t>
  </si>
  <si>
    <t>Servicio de Analítica de eventos y detección de amenazas de seguridad</t>
  </si>
  <si>
    <t>Servicio de Protección de Correo Electrónico (VM ANTISPAM)</t>
  </si>
  <si>
    <t>Servicios de Data Loss Prenvention - DLP</t>
  </si>
  <si>
    <t>Servicios de seguridad Criptografica CASERVER</t>
  </si>
  <si>
    <t>EMR-124</t>
  </si>
  <si>
    <t>EMR-125</t>
  </si>
  <si>
    <t>EMR-211</t>
  </si>
  <si>
    <t>EMR-212</t>
  </si>
  <si>
    <t>EMR-213</t>
  </si>
  <si>
    <t>EMR-214</t>
  </si>
  <si>
    <t>EMR-216</t>
  </si>
  <si>
    <t>EMR-217</t>
  </si>
  <si>
    <t>EMR-219</t>
  </si>
  <si>
    <t>EMR-312</t>
  </si>
  <si>
    <t>EMR-411</t>
  </si>
  <si>
    <t>EMR-412</t>
  </si>
  <si>
    <t>EMR-413</t>
  </si>
  <si>
    <t>EMR-414</t>
  </si>
  <si>
    <t>EMR-415</t>
  </si>
  <si>
    <t>EMR-416</t>
  </si>
  <si>
    <t>EMR-417</t>
  </si>
  <si>
    <t>EMR-418</t>
  </si>
  <si>
    <t>EMR-419</t>
  </si>
  <si>
    <t>EMR-420</t>
  </si>
  <si>
    <t>EMR-421</t>
  </si>
  <si>
    <t>EMR-424</t>
  </si>
  <si>
    <t>EMR-425</t>
  </si>
  <si>
    <t>4.2.2.1.</t>
  </si>
  <si>
    <t>4.2.2.2.</t>
  </si>
  <si>
    <t>MAC</t>
  </si>
  <si>
    <t>6.1.</t>
  </si>
  <si>
    <t>EMR-611</t>
  </si>
  <si>
    <t>EMR-612</t>
  </si>
  <si>
    <t>EMR-613</t>
  </si>
  <si>
    <t>Office 365 Pro Plus</t>
  </si>
  <si>
    <t>Zimbra</t>
  </si>
  <si>
    <t>6.1.1.</t>
  </si>
  <si>
    <t>6.1.1.1.</t>
  </si>
  <si>
    <t>6.1.2.</t>
  </si>
  <si>
    <t>6.2.</t>
  </si>
  <si>
    <t>6.1.1.2.</t>
  </si>
  <si>
    <t>6.1.1.3.</t>
  </si>
  <si>
    <t>6.1.2.1.</t>
  </si>
  <si>
    <t>EMR-614</t>
  </si>
  <si>
    <t>EMR-615</t>
  </si>
  <si>
    <t>OFFICE 365</t>
  </si>
  <si>
    <t>Virtualización servidores</t>
  </si>
  <si>
    <t>Disco Duro 16TB RAID 5</t>
  </si>
  <si>
    <t>2 x Intel® Xeon®  28 cores con 38,50MB L3 Cache o superior o equivalente</t>
  </si>
  <si>
    <t>HP PROLIANT DL180 GEN9</t>
  </si>
  <si>
    <t>Licenciamiento de sistemas operativos</t>
  </si>
  <si>
    <t>El contratista debe garantizar el licenciamiento del sistema operativo de los equipos de cómputo, servidores físicos y virtuales contemplando el crecimiento de la infraestructura de acuerdo a las necesidades de la institución. Este licenciamiento debe cumplir con las especificaciones mínimas incluidas en la pestaña EMR, del documento anexo CostosInvitacionPublica_Outsourcing.xlsx.</t>
  </si>
  <si>
    <t>Licenciamiento de herramientas de virtualización</t>
  </si>
  <si>
    <t>Los servidores que el INC solicite, deberán tener licenciado la virtualización a través VMWare de acuerdo a la necesidad que se presente y la capacidad que tenga el equipo. Lo anterior con el ánimo de conservar la misma plataforma actual de los servidores administrados y facilitar la administración.</t>
  </si>
  <si>
    <t>Licenciamiento de Herramientas de Control de inventarios</t>
  </si>
  <si>
    <t>El contratista debe garantizar el licenciamiento del sistema de control de inventarios que oferte.  Deberá garantizar usuarios para la supervisión del contrato.</t>
  </si>
  <si>
    <t>Licenciamiento de Herramientas de Gestión de mesa de ayuda</t>
  </si>
  <si>
    <t>El contratista debe garantizar el licenciamiento de las herramientas de gestión de mesa de ayuda basada en ITIL, y herramienta de conexión para soporte remoto.  Deberá garantizar usuarios para la supervisión del contrato.</t>
  </si>
  <si>
    <t xml:space="preserve">Numero de Sensores  </t>
  </si>
  <si>
    <t xml:space="preserve">Numero de dispositivos  </t>
  </si>
  <si>
    <t>Sondas remotas (Para distribución de carga de supervisión</t>
  </si>
  <si>
    <t>Ilimitadas</t>
  </si>
  <si>
    <t>Consola Centralizada</t>
  </si>
  <si>
    <t>Intrusión Prevention System – IPS</t>
  </si>
  <si>
    <t>Denial of Service – DOS</t>
  </si>
  <si>
    <t>Distributed denial of service - DDOS</t>
  </si>
  <si>
    <t>Web Access Firewall - WAF (básico, revisión x firmas)</t>
  </si>
  <si>
    <t>Creación de sistemas virtuales en el equipo</t>
  </si>
  <si>
    <t>Control de Aplicaciones por firmas</t>
  </si>
  <si>
    <t>Identificación de Usuarios</t>
  </si>
  <si>
    <t>Protección contra virus en contenido HTML y JavaScript, software espía (spyware) y gusanos (worms)</t>
  </si>
  <si>
    <t>Consola Sandbox (en nube)</t>
  </si>
  <si>
    <t>Identificación de Usuarios (en integración con ldap y radius)</t>
  </si>
  <si>
    <t>Soporte para Portal Captivo</t>
  </si>
  <si>
    <t>Token en forma nativa para permitir autenticación de 2 factores</t>
  </si>
  <si>
    <t>Balanceo de cargas tipo SDWAN</t>
  </si>
  <si>
    <t>Soporte de políticas  QOS y Traffic Shaping</t>
  </si>
  <si>
    <t>Filtrado de Datos para archivos y datos predefinidos</t>
  </si>
  <si>
    <t>Control de tráfico por geolocalización</t>
  </si>
  <si>
    <t>VPN Gateway a Gateway</t>
  </si>
  <si>
    <t xml:space="preserve">VPN Cliente a Gateway </t>
  </si>
  <si>
    <t>Usuarios concurrentes VPN (máximo)</t>
  </si>
  <si>
    <t>LICENCIAMIENTO OFIMATICA</t>
  </si>
  <si>
    <t>Office 365 Enterprise E3</t>
  </si>
  <si>
    <t>Office 365 Enterprise E1</t>
  </si>
  <si>
    <t>De acuerdo con lo descrito en esta tabla, el Oferente deberá:</t>
  </si>
  <si>
    <t>Realizar una capacitación técnica avanzada para diez (10) colaboradores designados por el INC, en la plataforma de administración desarrollada por el fabricante Microsoft.</t>
  </si>
  <si>
    <t>Facturación mensual y pago por uso, es decir, solo se pagarán en el mes las licencias activas y en uso por los usuarios.</t>
  </si>
  <si>
    <t>Actualmente el INC cuenta con 419 licencias de Microsoft office Estándar y profesional en sus versiones 2013 y 2016 las cuales deberán ser utilizadas y además complementar en número de licencias adicionales para cubrir 100% la infraestructura objeto del contrato actual y de las prórrogas que se pudieran dar.</t>
  </si>
  <si>
    <t xml:space="preserve">El costo del licenciamiento no podrá exceder los establecidos en los acuerdos marco de precios de Colombia Compra Eficiente. </t>
  </si>
  <si>
    <t xml:space="preserve">En la oferta económica, deberán quedar discriminadas y contempladas las tarifas y los valores correspondientes a los impuestos y costos a que haya lugar, correspondientes a los servicios ofertados.  </t>
  </si>
  <si>
    <t xml:space="preserve">Los precios ofrecidos deberán sostenerse durante la validez de la propuesta y la ejecución del contrato y sus adicionales si hay lugar a ellos. </t>
  </si>
  <si>
    <t>La oferta económica no deberá superar la disponibilidad presupuestal asignada para el presente proceso, so pena de rechazo.</t>
  </si>
  <si>
    <t>CARACTERISTICAS POR VERSIÓN DE OFFICE 365</t>
  </si>
  <si>
    <t xml:space="preserve"> Office 365 Enterprise E1 incluye:</t>
  </si>
  <si>
    <t xml:space="preserve"> Herramientas conocidas de Office</t>
  </si>
  <si>
    <t xml:space="preserve"> Office en tabletas y celulares</t>
  </si>
  <si>
    <t>Servicios en línea</t>
  </si>
  <si>
    <t>Correo electrónico y calendarios – Exchange Online</t>
  </si>
  <si>
    <t>Reuniones en línea – Microsoft Teams</t>
  </si>
  <si>
    <t>Difusión de reunión -Skype for Business</t>
  </si>
  <si>
    <t>Mensajería instantánea y conectividad a Skype </t>
  </si>
  <si>
    <t>Servicios complementarios</t>
  </si>
  <si>
    <t>Audio conferencia - Skype for Business</t>
  </si>
  <si>
    <t>Voz moderna con el sistema telefónico</t>
  </si>
  <si>
    <t>Multi-Geo Capabilities en Office 365</t>
  </si>
  <si>
    <t>Office 365 Enterprise E3 incluye:</t>
  </si>
  <si>
    <t>Herramientas conocidas de Office</t>
  </si>
  <si>
    <t>Conjunto de aplicaciones de Office de escritorio: Word, Excel, PowerPoint, Outlook, OneNote, Publisher, SharePoint, One Drive, Microsoft Teams, Access</t>
  </si>
  <si>
    <t>Office en equipos PC, tabletas y teléfonos</t>
  </si>
  <si>
    <t>Correo avanzado + DLP y Legal Hold</t>
  </si>
  <si>
    <t>Control de acceso a documentos y correos - Rights Management Services</t>
  </si>
  <si>
    <t>Cifrado de mensajes</t>
  </si>
  <si>
    <t>Mensajería instantánea y conectividad -Skype for Business</t>
  </si>
  <si>
    <t>Centro para el trabajo en equipo – Microsoft Teams</t>
  </si>
  <si>
    <t>Almacenamiento y uso compartido de archivos – SharePoint Online</t>
  </si>
  <si>
    <t>Intranet y sitios de grupo – SharePoint Online</t>
  </si>
  <si>
    <t>Red social corporativa - Yammer</t>
  </si>
  <si>
    <t>Office Online</t>
  </si>
  <si>
    <t>Herramientas de administración del trabajo – Microsoft Planner</t>
  </si>
  <si>
    <t>Narraciones digitales de calidad profesional - Sway</t>
  </si>
  <si>
    <t>Movilidad</t>
  </si>
  <si>
    <t>Administración empresarial de aplicaciones</t>
  </si>
  <si>
    <t>Detección y búsqueda inteligentes – SharePoint Online</t>
  </si>
  <si>
    <t>Servicio de video empresarial - Stream</t>
  </si>
  <si>
    <t>Integración de buzón de voz (Mensajería unificada)</t>
  </si>
  <si>
    <t>Herramientas de cumplimiento avanzadas</t>
  </si>
  <si>
    <t>Protección de la información</t>
  </si>
  <si>
    <t>Inteligencia empresarial con características de autoservicio en Excel – Power Pivot</t>
  </si>
  <si>
    <t>Aplicaciones para Office y SharePoint</t>
  </si>
  <si>
    <t>Automatización de flujo de trabajo - Flow</t>
  </si>
  <si>
    <t>Desarrollo de aplicaciones para Web y dispositivos móviles – PowerApps</t>
  </si>
  <si>
    <t>Audio conferencia – Microsoft Teams Online Meeting</t>
  </si>
  <si>
    <t>Voz moderna con Sistema telefónico – Microsoft Teams Voice Calling</t>
  </si>
  <si>
    <t>Office 365 Pro Plus incluye:</t>
  </si>
  <si>
    <t>Conjunto de aplicaciones de Office</t>
  </si>
  <si>
    <t>Almacenamiento y uso compartido de archivos - OneDrive</t>
  </si>
  <si>
    <t>Narraciones digitales de calidad profesional = Sway</t>
  </si>
  <si>
    <t>Todos los planes de Office 365 para empresas ofrecen:</t>
  </si>
  <si>
    <t>Confiabilidad</t>
  </si>
  <si>
    <t>Seguridad</t>
  </si>
  <si>
    <t>Privacidad</t>
  </si>
  <si>
    <t>Administración</t>
  </si>
  <si>
    <t>Actualizaciones</t>
  </si>
  <si>
    <t>Integración con Active Directory</t>
  </si>
  <si>
    <t>Soporte técnico</t>
  </si>
  <si>
    <t>Microsoft FastTrack para Office 365</t>
  </si>
  <si>
    <t xml:space="preserve">Servicios de seguridad Endpoint </t>
  </si>
  <si>
    <t>ANEXO EXPERIENCIA</t>
  </si>
  <si>
    <t>ANEXO TALENTO HUMANO</t>
  </si>
  <si>
    <t xml:space="preserve">La oferta económica deberá ser presentada con valores en pesos colombianos (COP). </t>
  </si>
  <si>
    <t>Coordinador de servicios IT</t>
  </si>
  <si>
    <t>Administrador de Redes de voz y Datos</t>
  </si>
  <si>
    <t>Administrador Plataforma Servidores y Ofimática.</t>
  </si>
  <si>
    <t>Administrador de Seguridad Informática</t>
  </si>
  <si>
    <t>Tecnólogo de Redes de Voz y Datos</t>
  </si>
  <si>
    <t>Técnicos Y/O Tecnólogos Soporte TI Nivel 2</t>
  </si>
  <si>
    <t>Técnicos y/o Tecnólogos Soporte TI Nivel 1</t>
  </si>
  <si>
    <t>Servicios virtualizados</t>
  </si>
  <si>
    <t xml:space="preserve">Office 365 Enterprise E1 </t>
  </si>
  <si>
    <t xml:space="preserve">Office 365 Enterprise E3 </t>
  </si>
  <si>
    <t xml:space="preserve">Office 365 Pro Plus </t>
  </si>
  <si>
    <t>Seguridad ofimatica office 365</t>
  </si>
  <si>
    <t>SERVICIOS WINDOWS/LINUXSERVICIOS  OUTSOURCING EN INFRAESTRUCUTURA</t>
  </si>
  <si>
    <t>Cumple o No cumple</t>
  </si>
  <si>
    <t>Monitoreo de red y disponibilidad</t>
  </si>
  <si>
    <t>Tecnologo de voz y datos</t>
  </si>
  <si>
    <t>Técnicos Y/O Tecnólogos Soporte TI Nivel 1</t>
  </si>
  <si>
    <t>6.1.1.4</t>
  </si>
  <si>
    <t>EMR-616</t>
  </si>
  <si>
    <t xml:space="preserve"> LECTORES </t>
  </si>
  <si>
    <t>Data Loss Prenvention - DLP</t>
  </si>
  <si>
    <t>ESPEFICICACIONES MÍNIMAS REQUERIDAS</t>
  </si>
  <si>
    <t>2.4</t>
  </si>
  <si>
    <t>EMR-221</t>
  </si>
  <si>
    <t>EMR-222</t>
  </si>
  <si>
    <t xml:space="preserve">SERVICIOS DE IMPRESIÓN </t>
  </si>
  <si>
    <t>SERVICIOS DE DIRECTORIO ACTIVO Y DOMINIO</t>
  </si>
  <si>
    <t>SERVICIOS DE REDES DE VOZ, DATOS Y CONECTIVIDAD</t>
  </si>
  <si>
    <t>SERVICIOS INFRAESTRUCUTURA</t>
  </si>
  <si>
    <t>SERVICIOS DE INFRAESTRUCTURA Y SEGURIDAD</t>
  </si>
  <si>
    <t>Administrador de redes de voz y datos</t>
  </si>
  <si>
    <t>HERRAMIENTAS MESA DE AYUDA</t>
  </si>
  <si>
    <t>Hardware y Software Herramienta de Gestion de Mesa de ayuda e Inventario.</t>
  </si>
  <si>
    <t>1.2.1</t>
  </si>
  <si>
    <t>1.2.2</t>
  </si>
  <si>
    <t>2.1.3.</t>
  </si>
  <si>
    <t>2.1.4.</t>
  </si>
  <si>
    <t>2.2.1.</t>
  </si>
  <si>
    <t>2.2.2</t>
  </si>
  <si>
    <t>2.4.1.</t>
  </si>
  <si>
    <t>2.4.2.</t>
  </si>
  <si>
    <t xml:space="preserve">LECTORES  </t>
  </si>
  <si>
    <t>4.1.2.</t>
  </si>
  <si>
    <t>4.1.2.1.</t>
  </si>
  <si>
    <t>4.1.3.</t>
  </si>
  <si>
    <t>4.1.3.1.</t>
  </si>
  <si>
    <t>4.1.3.2.</t>
  </si>
  <si>
    <t>4.2.1.2.</t>
  </si>
  <si>
    <t>4.2.1.3.</t>
  </si>
  <si>
    <t>4.2.3.</t>
  </si>
  <si>
    <t>4.2.3.1.</t>
  </si>
  <si>
    <t>4.2.4.</t>
  </si>
  <si>
    <t>4.2.4.1.</t>
  </si>
  <si>
    <t>4.3.1.</t>
  </si>
  <si>
    <t>4.1.4.</t>
  </si>
  <si>
    <t>4.1.4.1.</t>
  </si>
  <si>
    <t>4.2.5.</t>
  </si>
  <si>
    <t>4.2.5.1.</t>
  </si>
  <si>
    <t>SERVICIOS DE BACKUP</t>
  </si>
  <si>
    <t>4.3</t>
  </si>
  <si>
    <t>SERVICIOS DE MESA DE AYUDA</t>
  </si>
  <si>
    <t>EMR-431</t>
  </si>
  <si>
    <t>EMR-432</t>
  </si>
  <si>
    <t>4.3.2.</t>
  </si>
  <si>
    <t>5.1</t>
  </si>
  <si>
    <t>EMR-510</t>
  </si>
  <si>
    <t>Administrador plataforma servidores y ofimática</t>
  </si>
  <si>
    <t>Administrador seguridad informatica</t>
  </si>
  <si>
    <t>EMR-511</t>
  </si>
  <si>
    <t>EMR-512</t>
  </si>
  <si>
    <t>EMR-513</t>
  </si>
  <si>
    <t>EMR-514</t>
  </si>
  <si>
    <t>EMR-515</t>
  </si>
  <si>
    <t>EMR-516</t>
  </si>
  <si>
    <t>EMR-517</t>
  </si>
  <si>
    <t>REQUISITOS TECNICOS GENERALES</t>
  </si>
  <si>
    <t>OBLIGACIONES ESPECIFICAS EXIGIBLES.</t>
  </si>
  <si>
    <t>El contratista debe garantizar la contingencia de la infraestructura y los servicios prestados al INC.</t>
  </si>
  <si>
    <t>El contratista deberá acatar las recomendaciones de los supervisores designados por la Dirección General del Instituto.</t>
  </si>
  <si>
    <t>La oferta deberá considerar un valor de opción de compra sobre los equipos, dispositivos o periféricos, con excepción de los equipos de impresión equivalente a una cuota adicional de arrendamiento después de terminado el contrato inicial. Dicha cuota no hará parte del valor total de la oferta.  El Instituto podrá o no hacer uso de la opción de compra para los equipos que considere conveniente.</t>
  </si>
  <si>
    <t>El contratista deberá instalar, migrar la información y administrar los ítems que se detallan en este Anexo Técnico, dentro de los más altos estándares de calidad y oportunidad.</t>
  </si>
  <si>
    <t>El contratista deberá establecer y mantener documentada la situación actual de los servicios de Outsourcing existentes y propuestos, e identificar la tecnología y los procedimientos que permitan garantizar disponibilidad, mejora del servicio y reducción de costos.</t>
  </si>
  <si>
    <t xml:space="preserve">El contratista, debe contar con el software adecuado que permita garantizar la operación de los servicios del INC, que corran sobre las plataformas ofertadas. </t>
  </si>
  <si>
    <t>El software debe estar licenciado y autorizado su uso para el Instituto Nacional de Cancerología. Este ítem incluye sistemas operativos, herramientas de administración, herramientas de ofimática, herramientas de seguridad informática, herramientas para compresión/descompresión de archivos, herramientas de gestión de mesa de ayuda, herramientas de control de inventarios,  control de impresión entre otros, para los equipos, servidores y plataformas en las modalidades de Outsourcing y administrados.</t>
  </si>
  <si>
    <t>El contratista debe implantar, operar y mantener de manera continua los servicios de Gestión de servidores, Gestión de servicios de directorio activo y Dominio, Gestión de servicios de Redes de voz, datos y conectividad, Gestión de Seguridad Informática, Gestión de Operaciones TI.</t>
  </si>
  <si>
    <t xml:space="preserve">El servicio debe ser prestado y ejecutado por personal profesional y técnico calificado y con experiencia previa en la labor a desempeñar en el INC. Las hojas de vida y los certificados del personal que estará en sitio deberán acompañar la oferta. El INC se reserva el derecho de verificar la autenticidad de la información suministrada. </t>
  </si>
  <si>
    <t>El contratista deberá mantener permanentemente actualizada toda la documentación técnica de la totalidad de temas a cargo. Esto incluye redes, equipos, seguridad y servicios.</t>
  </si>
  <si>
    <t>El contratista deberá capacitar a todos los usuarios internos del INC en los nuevos esquemas de trabajo y en el mejoramiento de la productividad y de seguridad de la información que se pueda obtener a través del uso adecuado de la tecnología entregada.</t>
  </si>
  <si>
    <t>Equipos de impresión y escaneo en las modalidades de Outsourcing y administrados</t>
  </si>
  <si>
    <t>El contratista deberá garantizar que la totalidad de impresoras operan en perfectas condiciones bajo el sistema de información de misión crítica SAP (drivers).</t>
  </si>
  <si>
    <t>El contratista deberá ofrecer adicional al servicio de arrendamiento de los equipos tecnológicos definidos, el servicio de impresión, teniendo en cuenta los costos por página.</t>
  </si>
  <si>
    <t>El contratista deberá entregar los consumibles y repuestos de los equipos de impresión originales, garantizando la prestación del servicio la calidad de impresión</t>
  </si>
  <si>
    <t>El contratista deberá garantizar la calidad de las impresiones, para lo cual se establecerá un protocolo de entrega de las impresoras y cambio de suministros.</t>
  </si>
  <si>
    <t>El contratista deberá garantizar la instalación del software licenciado con derechos de uso para el INC que permita automatizar la toma de datos de acuerdo a la utilización de los recursos de impresión y para el proceso de facturación relativa al volumen de impresión que se genere por equipo de impresión y centro de costo.</t>
  </si>
  <si>
    <t xml:space="preserve">El INC pagara el precio por página impresa donde  incluye el suministro de: (i) Tóner e insumos, (ii) repuestos por desgaste y (iii) el soporte a fallas.  Para el servicio de escáner, y servicio de scan to mail, estará incluido dentro del costo del servicio. </t>
  </si>
  <si>
    <t>El INC durante la ejecución del Contrato podrá solicitar al contratista del servicio la certificación que garantice la procedencia de los consumibles que hacen parte de la ejecución del servicio. El INC, pagará únicamente por las páginas impresas, previa verificación con la herramienta de monitoreo y administración de impresiones.  El INC y el contratista deben acordar como se realiza el suministro y cambio de consumibles durante la ejecución del contrato.</t>
  </si>
  <si>
    <t>Los modelos de impresoras y todo el sistema de control de impresión ofertado deben ser 100% compatibles con el sistema de información de misión crítica SAP, para lo cual se deben programar y realizar pruebas previas que verificará el administrador de SAP del INC.  El contratista se encargara de ejecutar las configuraciones y parametrizaciones requeridas para lograr la integración, comunicación, el correcto funcionamiento y calidad de las impresiones desde el sistema SAP</t>
  </si>
  <si>
    <t>Servicios Equipo De Cómputo y servidores en Las Modalidades Outsourcing y Administrados</t>
  </si>
  <si>
    <t>El contratista debe garantizar la logística de suministro, instalación e implementación de todos los equipos y servicios. Lo anterior incluirá una planeación de la instalación de equipos que no implique volúmenes grandes de almacenamiento dentro del INC, dado que no cuenta con áreas de bodegaje.</t>
  </si>
  <si>
    <t>Licenciamiento</t>
  </si>
  <si>
    <t>Gestión De Servidores</t>
  </si>
  <si>
    <t xml:space="preserve">El contratista deberá analizar la información recogida y el informe mensual presentado con el fin de identificar problemas y generar planes de mejora concertados con los administradores de plataformas del INC.  </t>
  </si>
  <si>
    <t>Gestión de Servicios de Directorio Activo, y dominio</t>
  </si>
  <si>
    <t>Gestión de Servicios de redes de voz, datos y conectividad.</t>
  </si>
  <si>
    <t xml:space="preserve">Gestión de Seguridad Informática </t>
  </si>
  <si>
    <t xml:space="preserve">
Herramientas de Mesa de ayuda
</t>
  </si>
  <si>
    <t>Compatibilidad con IPV6</t>
  </si>
  <si>
    <t>Gestión de operaciones TI</t>
  </si>
  <si>
    <t>El contratista deberá garantizar en el transcurso del contrato, en donde el INC, podrá adicionar unidades de cualquier tipo de equipo, licencias que cumplan con las especificaciones técnicas mínimas, equivalentes o superiores las cuales deberán ser solicitadas por parte de la supervisión del contrato, bajo los precios acordados, conforme a las necesidades adicionales que el INC requiera.  Dichas solicitudes no implicaran un modificatorio al contrato, a no ser que no se cuente con el presupuesto disponible en el mismo.</t>
  </si>
  <si>
    <t>El contratista deberá  realizar el mantenimiento preventivo propuesto en el protocolo de mantenimiento de equipos tecnológicos definido por el proveedor, acordado y avalado por el INC.  Para los Equipos de cómputo se debe realizar un mantenimiento preventivo durante los primeros doce meses de operación, y para el resto del contrato dos mantenimientos preventivos por año. Para las impresoras y escáner se establece un mantenimiento preventivo durante los primeros doce meses de operación, entre los 12 y 24 meses dos mantenimientos preventivos, y entre los 24 y 36 meses, tres (3) mantenimientos preventivos para las áreas de volúmenes alto de impresión, y dos (2) mantenimientos preventivos para las áreas de volúmenes medio y bajo. Esta labor debe quedar documentada y avalada por el usuario final. El personal encargado de esta labor deberá ser diferente al asignado a la mesa de ayuda y al servicio de soporte de base.  Al concluir, se debe entregar un informe detallado de las actividades realizadas por equipo, avalado por cada uno de los usuarios finales, y un informe consolidado que refiera el inventario de licencias, software y hardware en uso.</t>
  </si>
  <si>
    <t>Se debe garantizar la desinfección de los equipos de cómputo e impresión en las áreas de hospitalización definidas como de alto riesgo de contaminación bacterial, utilizando elementos especializados que permitan eliminar patógenos.</t>
  </si>
  <si>
    <t>El mantenimiento preventivo debe incluir la totalidad de equipos de cómputo (escritorio, portátiles, servidores), equipos de impresión y escaneo, equipos de comunicaciones y centros de cableado, tanto en la modalidad de Outsourcing como administrados. Para el caso de servidores se debe incluir el mantenimiento predictivo.</t>
  </si>
  <si>
    <t>El contratista deberá prestar este servicio  cada vez que el Instituto lo requiera y comprende la reparación de los equipos entregados en las modalidades de Outsourcing y administrados, incluido el diagnóstico, trámite de garantía o gestión y suministro de repuestos, cuando el caso lo requiera.</t>
  </si>
  <si>
    <t>El contratista deberá garantizar que durante el mantenimiento correctivo que se realice al equipo, éste debe ser reemplazado por un equipo de contingencia, garantizado de esta forma que no se interrumpirá la operación normal de los usuarios y/o servicios relacionados.</t>
  </si>
  <si>
    <t>El contratista deberá realizar en caso de daño por tensión eléctrica, se deben reemplazar las partes que se requieran o el cambio del equipo si fuere necesario. De igual forma, ante un caso de hurto, luego de la entrega del correspondiente denuncio por parte del usuario, el equipo debe ser reemplazado de inmediato, sin que el tiempo de gestión ante la aseguradora por parte del contratista, afecte la operación normal en el Instituto.  En caso de no reponer de inmediato los equipos o partes en cuestión, se aplicaran los ANS acordados.</t>
  </si>
  <si>
    <t>El contratista deberá garantizar el Mantenimiento correctivo en donde debe incluir la instalación de las partes requeridas para la reparación de los equipos. En el mantenimiento correctivo el Contratista debe realizar adicionalmente los ajustes necesarios para optimizar el funcionamiento de los equipos objeto de mantenimiento</t>
  </si>
  <si>
    <t>El mantenimiento correctivo se debe realizar en el sitio en donde se encuentra el elemento afectado. En caso que esto no sea posible, sólo se podrá retirar el elemento cuando el Contratista deje un equipo de contingencia.</t>
  </si>
  <si>
    <t>Cuando se trate de equipos de cómputo, el mantenimiento correctivo incluye la instalación o reinstalación del sistema operativo o sus parches y actualizaciones si se requiere, con el arreglo de disco si lo maneja; las aplicaciones básicas de manejo del dominio, herramientas ofimáticas, antivirus, entre otras.</t>
  </si>
  <si>
    <t>Todo equipo que sea retirado de su puesto de trabajo (en las modalidades de Outsourcing y administrados), y no sea reemplazado de inmediato, será descontado de acuerdo a lo establecido dentro de los Acuerdos de Niveles de Servicio.</t>
  </si>
  <si>
    <t>El contratista deberá garantizar la implementación y administración de la solución Office 365, incluida con vital importancia la solución de correo electrónico Exchange Online.</t>
  </si>
  <si>
    <t>El contratista deberá asumir la migración, implementación y administración de office 365, como un proyecto interno dentro del contrato, y como tal deberá realizar las fases de Planeación, ejecución, seguimiento, capacitación y cierre.</t>
  </si>
  <si>
    <t xml:space="preserve">El contratista deberá coordinar las actividades que permitan atender los requerimientos, problemas e inquietudes reportados por los usuarios del servicio, acerca de la operación de la infraestructura a cargo, incluido hardware y software, redes, insumos, papel y repuestos. </t>
  </si>
  <si>
    <t>El contratista deberá realizar la administración de incidentes, esta debe incluir la detección y el registro, clasificación y soporte inicial, investigación y diagnóstico, resolución y recuperación, cierre del incidente, monitoreo, trazabilidad y comunicación al usuario, contemplando escalamientos de soporte, todo controlado bajo una herramienta de software licenciado por el proveedor para uso exclusivo del Instituto Nacional de Cancerología, considerando escalamientos a segundo y tercer nivel de soporte.</t>
  </si>
  <si>
    <t xml:space="preserve">El contratista debe certificar la legal adquisición del licenciamiento con derechos de uso para el INC.  </t>
  </si>
  <si>
    <t>El Contratista debe brindar soporte personalizado a los usuarios de correo, con los agentes necesarios para mantener los niveles de servicio. Incluye administración y soporte técnico y funcional especializado de las cuentas de correo y sus aplicaciones asociadas para los usuarios del INC, así como también la atención de requerimientos e incidentes de los aplicativos clientes de correo, correo en dispositivos móviles, y transversales de la plataforma, incluyendo el escalamiento de casos al fabricante.</t>
  </si>
  <si>
    <t xml:space="preserve">Se debe garantizar la entrega de reportes necesarios que permitan evaluar la calidad de los servicios TI, medir los consumos, verificar tendencias, entre otros. </t>
  </si>
  <si>
    <t>El contratista deberá garantizar la evaluación permanente del grado de satisfacción de los usuarios a través de encuestas y reportar sus resultados al Instituto. Este proceso de evaluación deberá ser automatizado y diligenciado por el usuario desde su estación de trabajo, de manera que no medie interacción entre el técnico prestador del servicio y quien responde la encuesta. De igual manera, la calificación deberá ser reportada en el informe mensual.</t>
  </si>
  <si>
    <t xml:space="preserve">Se debe garantizar la presencia de un coordinador del servicio en sitio, tiempo completo, que cuente con el perfil profesional y acredite conocimiento y experiencia previa para coordinar toda la gestión y apoyar los procesos internos que se deriven de los servicios a contratar. Esta persona debe contar mínimo con certificación de fundamentos de ITIL®. </t>
  </si>
  <si>
    <t>El contratista debe garantizar que se tendrá el grupo de soporte técnico de acuerdo con los perfiles requeridos para que preste su servicio directamente en las instalaciones del Instituto Nacional de Cancerología descritas en el ítem 1.3.  Con el fin de atender todas las incidencias, realizar las instalaciones de software, configuraciones de hardware, cambio de partes, gestión y control de garantías, suministro de insumos, papel y repuestos, entre otras actividades que se requieran, para garantizar la solución de problemas de infraestructura TI en el menor tiempo posible con la mayor calidad esperada las 24 horas.</t>
  </si>
  <si>
    <t>El contratista deberá garantizar que los equipos tecnológicos entregados al INC, tienen fecha de inicio de garantía de fábrica a partir de la fecha entrega de los equipos.  Al momento de la entrega de los equipos, el Proveedor debe entregar el listado de serial de los equipos y los medios a través de los cuales El INC podrá verificar la fecha de inicio de la garantía de los mismos.  Esta información podrá ser verificada por El INC a través de la herramienta de gestión de inventarios, mesa de ayuda, del portal Web o persona de contacto del fabricante</t>
  </si>
  <si>
    <t xml:space="preserve">El contratista deberá garantizar el suministro permanente de todos los consumibles y repuestos requeridos para la operación del servicio, incluida la papelería y tóner para las impresoras en las modalidades de Outsourcing y administradas. </t>
  </si>
  <si>
    <t>El contratista deberá garantizar el suministro de todas las herramientas y materiales necesarios para el desarrollo de las actividades de redes, mantenimiento preventivo, mantenimiento correctivo, y actividades de mesa de ayuda (equipos de cómputo, herramientas de diagnóstico físico y lógico, teléfonos, entre otros) para el grupo de soporte en INC.</t>
  </si>
  <si>
    <t>El contratista deberá garantizar la permanencia de un stock de insumos en sitio que garanticen óptimos niveles de servicio.</t>
  </si>
  <si>
    <t>El contratista deberá garantizar por defecto la entrega de informes estadísticos mensuales en forma gráfica y en reporte digital. Adicionalmente, el suministro de informes por demanda sobre información de las áreas involucradas.</t>
  </si>
  <si>
    <t>El contratista deberá entregar documentación formal de la solución de los incidentes y problemas e informes mensuales de la operación. Entregar un informe mensual de gestión de la operación.</t>
  </si>
  <si>
    <t>El contratista debe garantizar que su personal contará con la dotación de elementos de protección personal que las normas de seguridad industrial obligan para el desempeño de sus labores.</t>
  </si>
  <si>
    <t xml:space="preserve">El contratista deberá encargarse de la disposición final de aparatos eléctricos o electrónicos en el momento en que se descarten de la infraestructura a cargo, así como también los elementos contaminantes que se originen en los empaques de insumos que se desechen, dentro del marco de la gestión integral y cumpliendo los requerimientos de la normatividad vigente. </t>
  </si>
  <si>
    <t>El contratista deberá apoyar activamente los procesos de gestión del cambio que impliquen los diversos proyectos de tecnología de la información a implementarse al interior del INC, durante la duración del contrato de Outsourcing y será responsable de la documentación de dichos procesos y de la transferencia de conocimiento a los usuarios finales del INC</t>
  </si>
  <si>
    <t>Acuerdos de Niveles de Servicio</t>
  </si>
  <si>
    <t>Servicios de Backup</t>
  </si>
  <si>
    <t>Proceso de Instalación y Empalme</t>
  </si>
  <si>
    <t>El contratista deberá iniciar la etapa de transición, una vez firmado el contrato.  El nuevo proveedor deberá disponer en sitio del personal para la labor de empalme correspondiente, de acuerdo al cronograma de transición pactado en el acta de inicio.</t>
  </si>
  <si>
    <t>Desde el inicio del contrato el Contratista realizará el despliegue del personal en el Instituto conforme al plan de transición acordado entre las partes.</t>
  </si>
  <si>
    <t>En esta etapa de transición, el contratista entrante deberá liderar el proceso de transición, garantizando la continuidad operativa de todos los servicios que presta el contratista saliente al INC.</t>
  </si>
  <si>
    <t>Proyectos de  Gestión Tecnologica.</t>
  </si>
  <si>
    <t>Dado que el Instituto para el segundo semestre de 2019, implementara un proyecto que tendrá como misión la transición a IPv6, para cumplir con la Resolución 2710 de 2017 del Ministerio de Tecnologías de la Información y las Telecomunicaciones – Min Tic, y la normatividad que la modifique o sustituya. El contratista deberá participar de la transición, prestando su apoyo a las actividades relacionadas con dicho proyecto, dado su rol de administrador de la red.</t>
  </si>
  <si>
    <t>Certificaciones</t>
  </si>
  <si>
    <t>Conocimientos relacionados</t>
  </si>
  <si>
    <t>Rol a desempeñar</t>
  </si>
  <si>
    <t xml:space="preserve">Un (1) profesional graduado en ingeniería de sistemas y/o ingeniería electrónica / telecomunicaciones, Ingeniería Industrial o Administración de empresas, Especialista en gerencia de proyectos o su equivalente certificado PMP. </t>
  </si>
  <si>
    <t>Debe contar con certificación de ITIL® Intermediate.</t>
  </si>
  <si>
    <t>Debe contar con conocimientos de administración de Windows Server y office 365 (nivel profesional), Linux (nivel profesional), Redes (nivel profesional). Experiencia en manejo herramienta de Help Desk y gestión de incidentes basada en ITIL.</t>
  </si>
  <si>
    <t>Este profesional debe contar con experiencia en gerencia de mesas de servicio TI, por cinco (5) o más años, en empresas con más de 600 usuarios o como coordinador del servicio de Outsourcing o mesa de ayuda.</t>
  </si>
  <si>
    <t>Este profesional será el encargado de coordinar las actividades del servicio de Outsourcing en el INC y será el interlocutor válido en sitio representando el contratista ante los supervisores designados por el Instituto.</t>
  </si>
  <si>
    <t>Un (1) profesional graduado en ingeniería de sistemas y/o ingeniería electrónica y/o ingeniería en telecomunicaciones.</t>
  </si>
  <si>
    <t>Certificación en fundamentos ITIL®.  Certificación CCNA y/o profesional Técnico Acreditado de HPE (ATP). Certificación IPV6 Forum. Minimo Certified System Administrator Gold o IPV6 Forum Certified Network Engineer administrator Gold.</t>
  </si>
  <si>
    <t>Este profesional debe contar con experiencia certificada como administrador de redes de voz y datos, por tres (3) o más años, en empresas con más de 600 usuarios.</t>
  </si>
  <si>
    <t>Este profesional asumirá el rol de administrador principal de redes de datos en INC.</t>
  </si>
  <si>
    <t>Un (1) profesional graduado en ingeniería de sistemas y/o ingeniería electrónica, o telecomunicaciones</t>
  </si>
  <si>
    <t xml:space="preserve">certificado en MCSE Experto en soluciones de productividad (MCSA Office 365, MCSA Windows Server 2012, MCSA Windows Server 2016)
certificación en fundamentos ITIL® vigente. </t>
  </si>
  <si>
    <t>Implica tener experticia en, virtualización, storage, networking, administración sobre sistemas WinServer, Active Directory, DHCP, DNS, WSUS y tener experiencia comprobada en integración de tecnologías y administración de sistemas que corran sobre plataformas Linux)</t>
  </si>
  <si>
    <t>Este profesional debe contar con experiencia certificada como administrador de plataformas Windows-server y Office 365, por tres (3) o más años, en empresas con más de 600 usuarios.  Experiencia en administración de plataformas Linux</t>
  </si>
  <si>
    <t>Este profesional asumirá el rol de administrador de plataformas Windows y correo electrónico bajo la plataforma Office 365, además de las plataformas Linux existentes</t>
  </si>
  <si>
    <t>Un (1) profesional graduado en ingeniería de sistemas y/o ingeniería electrónica, o ingeniería de telecomunicaciones, con conocimiento ISO 27001:2013.</t>
  </si>
  <si>
    <t>Con certificación en fundamentos ITIL® v3 o superior reconocido por organismo certificador autorizado.
Certificación de implementación y administración del fabricante de Firewall de siguiente generación o appliance de seguridad ofertado. Certificación en implementación y administración de fabricante de appliance de análisis de eventos y correlación de riesgo ofertado.</t>
  </si>
  <si>
    <t>Conocimientos certificados de seguridad sobre IPV6.</t>
  </si>
  <si>
    <t>Experiencia certificada como administrador de plataformas de seguridad informática, por cinco (5) o más años, en empresas con más de 600 usuarios.
Experiencia mínima de (3) años en administración de la plataforma de seguridad informática ofertada. Experiencia mínima de (2) años en administración de consola centralizada de antivirus ofertada.</t>
  </si>
  <si>
    <t>Este profesional asumirá el rol de administrador de las plataformas de seguridad informática (Firewall de nueva generación, ,seguridad perimetral, restricciones de navegación, IPS, WAF, DDOS, appliance analizador de eventos, VPNs punto a punto y VPNs de usuario), plataforma de seguridad de correo electrónico ( antispam basado en firmas, Data Loss Prevention (DLP)  para OFFICE 365) seguridad Endpoint (Consola centralizada de Antivirus, DLP para Endpoints), Network Access Control - NAC, políticas de active Directory), seguridad criptográfica (entidad certificadora CAServer), y monitoreo de seguridad ( Monitores de disponibilidad, gestión de alerta de seguridad,  monitoreo y solución de vulnerabilidades de seguridad informática).</t>
  </si>
  <si>
    <t>Un (1) tecnólogo en redes, electrónica o telecomunicaciones,</t>
  </si>
  <si>
    <t>Curso certificado CCNA y/o HPE Networking. Con certificación en fundamentos ITIL® v3 o superior.</t>
  </si>
  <si>
    <t>Este tecnólogo debe contar con experiencia certificada como administrador de redes de datos, por uno (1) o más años, en empresas con más de 50 usuarios.
Esta persona debe contar con experiencia certificada como tecnólogo de redes de datos, por tres (3) o más años.</t>
  </si>
  <si>
    <t>Este profesional asumirá el rol de tecnólogo en redes de datos del INC, y prestara apoyo a todas las funciones que desempeñe al administrador de la red.</t>
  </si>
  <si>
    <t>Técnico Y/O Tecnólogo Soporte TI Nivel 2 – Office 365</t>
  </si>
  <si>
    <t>Un (1) técnico de soporte Nivel 2, con título de Técnico o de Tecnólogo en áreas de Informática y/o Electrónica, y/o Telecomunicaciones y/o Soporte y Mantenimiento (se aceptan estudiantes de Ingeniería de Sistemas, y/o Electrónica, Telemática y/o Telecomunicaciones, que estén cursando mínimo 6to semestre)</t>
  </si>
  <si>
    <t>Experiencia de mínimo (2) años en la administración gestión y soporte de plataforma Office 365.
Esta persona debe contar con experiencia certificada como técnicos de soporte de Office 365.</t>
  </si>
  <si>
    <t>dos (2) o más años.</t>
  </si>
  <si>
    <t>Este personal se encargara de brindar soporte a la plataforma office 365 que incluye cuentas de correo electrónico MS Office 365 (Outlook) y sus herramientas asociadas en la nube (OneDrive, Skype for Business, Yammer, Teams, SharePoint, etc.), para los usuarios del INC, así como también la atención de requerimientos e incidentes de los aplicativos clientes de correo, correo en dispositivos móviles, y transversales de la plataforma, incluyendo el escalamiento de casos al fabricante.</t>
  </si>
  <si>
    <t>Seis (6) tecnicos de soporte de Nivel 2, con título de Técnico o de Tecnólogo en áreas de Informática y/o Electrónica, y/o Telecomunicaciones y/o Soporte y Mantenimiento,  (se aceptan estudiantes de Ingeniería de Sistemas, y/o Electrónica, Telemática y/o Telecomunicaciones, que estén cursando mínimo 6to semestre).</t>
  </si>
  <si>
    <t xml:space="preserve"> Certificación en Fundamentos de ITIL V.3.  </t>
  </si>
  <si>
    <t>Conocimiento de mantenimiento preventivo y correctivo de equipos de computo y equipos de impresión.
Con conocimiento básico en equipos Apple.</t>
  </si>
  <si>
    <t>Experiencia certificada como técnico y/o tecnólogo en soporte TI.</t>
  </si>
  <si>
    <t>Estas personas asumirán el rol de técnico de soporte TI en INC.</t>
  </si>
  <si>
    <t>Dos (2) agentes de nivel 1, con título de Técnico o de Tecnólogo en áreas de Informática y/o, Electrónica y/o Telecomunicaciones y/o Soporte y Mantenimiento. Se aceptan estudiantes de Ingeniería de Sistemas y/o Electrónica y/o Telemática y/o Telecomunicaciones, que estén cursando mínimo 6to semestre.</t>
  </si>
  <si>
    <t>Experiencia mínima de dos (2) años en atención telefónica y soporte técnico remoto de equipos informáticos y/o cargos similares.</t>
  </si>
  <si>
    <t>Estas personas asumirán el rol de operadores telefónicos de mesa de ayuda en INC.</t>
  </si>
  <si>
    <t>SOFTWARE DE VIRTUALIZACIÓN</t>
  </si>
  <si>
    <t>Coordinador de servicios de IT</t>
  </si>
  <si>
    <t>Servicio de Antivirus con consola de administración Centralizada</t>
  </si>
  <si>
    <t>Descripción del servicio; ver Anexo Tecnico 3, numeral 3.1.1.</t>
  </si>
  <si>
    <t>Descripción del servicio; ver Anexo Tecnico 3, numeral 3.1.5.</t>
  </si>
  <si>
    <t xml:space="preserve">Descripción del servicio; ver Anexo Tecnico 3, numeral 3.1.8. </t>
  </si>
  <si>
    <t>Descripción del servicio; ver Anexo Tecnico 3, numeral 3.1.6.</t>
  </si>
  <si>
    <t>Descripción del servicio; ver Anexo Tecnico 3, numeral 3.1.6.9.</t>
  </si>
  <si>
    <t xml:space="preserve">Descripción del servicio; ver Anexo Tecnico 3, numeral 3.1.7.4.1 y pestaña Lincenciamiento del archivo CostosInvitacionPublica_Outsourcing.xlsx </t>
  </si>
  <si>
    <t>Descripción del servicio; ver Anexo Tecnico 3, numeral 3.1.3.3</t>
  </si>
  <si>
    <t xml:space="preserve">Descripción del servicio; ver Anexo Tecnico 3, numeral 3.1.7.4.2.2 </t>
  </si>
  <si>
    <t>DLP para Microsoft Office 365</t>
  </si>
  <si>
    <t xml:space="preserve">Descripción del servicio; ver Anexo_Tecnico.docx, numeral 3.1.7.1. y pestaña Licenciamiento del archivo CostosInvitacionPublica_Outsourcing.xlsx </t>
  </si>
  <si>
    <t xml:space="preserve">Descripción del servicio; ver Anexo Tecnico 3, numeral 3.1.7.2. Licenciamiento del archivo CostosInvitacionPublica_Outsourcing.xlsx </t>
  </si>
  <si>
    <t>Descripción del servicio; ver Anexo Tecnico 3, numeral 3.1.6.10.</t>
  </si>
  <si>
    <t xml:space="preserve">Descripción del servicio; ver Anexo Tecnico 3, numeral 3.1.7.4.2.1. y pestaña Lincenciamiento del archivo CostosInvitacionPublica_Outsourcing.xlsx </t>
  </si>
  <si>
    <t>Descripción del servicio; ver Anexo Tecnico 3, numeral 3.1.7.5. y pestaña Lincenciamiento del archivo CostosInvitacionPublica_Outsourcing.xlsx</t>
  </si>
  <si>
    <t xml:space="preserve">Descripción del servicio; ver Anexo Tecnico 3, numeral 3.1.7.3. y pestaña Lincenciamiento del archivo CostosInvitacionPublica_Outsourcing.xlsx </t>
  </si>
  <si>
    <t>Descripción del servicio; ver Anexo Tecnico 3, numeral 3.1.10.6</t>
  </si>
  <si>
    <t>Descripción del servicio; ver Anexo Tecnico 3, numeral 3.1.10.1.</t>
  </si>
  <si>
    <t>Descripción del servicio; ver Anexo Tecnico 3, numeral 3.1.10.2.</t>
  </si>
  <si>
    <t>PERFILES DEL PERSONAL DE SOPORTE Y MESA DE AYUDA</t>
  </si>
  <si>
    <t>Descripción del servicio; ver Anexo Tecnico 3, numeral 3.1.10.5</t>
  </si>
  <si>
    <t>Descripción del servicio; ver Anexo Tecnico 3, numeral 3.1.3.1.1. y pestaña Licenciamiento.</t>
  </si>
  <si>
    <t>Descripción del servicio; ver Anexo Tecnico 3, numeral 3.1.3.1.2. y pestaña Licenciamiento,</t>
  </si>
  <si>
    <t>Descripción del servicio; ver Anexo Tecnico 3, numeral 3.1.3.1.3. y pestaña Licenciamiento</t>
  </si>
  <si>
    <t>Descripción del servicio; ver Anexo Tecnico 3, numeral 3.1.3.9. y pestaña Licenciamiento</t>
  </si>
  <si>
    <t>Hardware y software Servicios de Directorio: DNS - Active Directory - Dominio - DHCP - WSUS y Servicios asociados a la red</t>
  </si>
  <si>
    <t>EMR-423</t>
  </si>
  <si>
    <t>HW Seguridad Endpoint</t>
  </si>
  <si>
    <t>Servidor / VM, para instalación de plataforma de seguridad endpoint.</t>
  </si>
  <si>
    <t>Conocimientos y experticia en administración de redes de voz y datos.   Conocimientos de normatividad colombiana sobre IPV6.</t>
  </si>
  <si>
    <t xml:space="preserve">Tres (3) o más años, en empresas con más de 600 usuarios. </t>
  </si>
  <si>
    <t xml:space="preserve">Ttres (3) o más años, en empresas con más de 600 usuarios. </t>
  </si>
  <si>
    <t>Certificación en Fundamentos de ITIL V.3</t>
  </si>
  <si>
    <t>Nota: Si el oferente considera que para cumplir alguno de los perfiles requeriere más de un recurso, lo puede ofertar sin que esto incremente los costos del personal.</t>
  </si>
  <si>
    <t xml:space="preserve">COMPAÑÍA PROPONENTE: </t>
  </si>
  <si>
    <t>OFIMATICA</t>
  </si>
  <si>
    <t>El contratista deberá garantizar el cumplimiento de las Especificaciones Técnicas (EMR) y servicios descritos en la hoja (EMR).</t>
  </si>
  <si>
    <t>El contratista deberá cumplir cada ITEM de los servicio de licenciamiento de seguridad descrito en la hoja Licenciamiento, del documento anexo CostosInvitaciónPublica_Outsourcing.xls</t>
  </si>
  <si>
    <t>El contratista debe cumplir con el licenciamiento de office 365 descrito en la hoja LicenciamientoOffice365. documento anexo CostosInvitaciónPublica_Outsourcing.xls</t>
  </si>
  <si>
    <t>El contratista deberá proveer la infraestructura necesaria para la gestión y control de manera continua del servicio de impresión, esta debe estar ubicada en el DATACENTER del INC; administrada y debidamente soportada incluyendo mantenimiento correctivo, preventivo, gestión de garantías y licenciamiento.</t>
  </si>
  <si>
    <t>El contratista deberá mantener documentado y actualizado los ITEM descritos en el documento Anexo Técnico 3 numeral 3.1.6.11. Documentación y actualización.</t>
  </si>
  <si>
    <t>Se requiere que los equipos sean totalmente compatibles con el protocolo IPv6. Esto incluye que los equipos cumplan por lo menos con los  RFCs,  descritos en el documento Anexo Técnico 3 Numeral 3.1.9. Compatibilidad con IPV6. según aplique por tipo de dispositivo mencionados.</t>
  </si>
  <si>
    <t xml:space="preserve">El contratista deberá instalar, migrar la información y administrar los ítems que se detallan en el documento Anexo Técnico 3 numeral 3.1.10. Gestión de operaciones TI. </t>
  </si>
  <si>
    <t>El Contratista deberá garantizar que se sigan los procesos de implementación básica de Microsoft Office 365 como se detalla en las buenas prácticas de implementación que sugiere el fabricante las cuales se resumen en el documento Anexo Técnico 3 numeral 3.1.10.3. Migración, Implementación y Administración de Office 365.</t>
  </si>
  <si>
    <t>El contratista deberá realizar capacitación a usuarios funcionales que van a interactuar con la herramienta Office 365, la capacitación será sobre funcionalidad en operación y uso de los servicios y será brindada en sesiones de entrenamiento que permita a los funcionarios aclarar aspectos y mejorar su experiencia con el uso de la tecnología implementada. Para el cumplimiento de lo anterior se requiere que el contratista provea los medios para desplegar la capacitación en cada una de las áreas.  El material de capacitación deberá ser previamente avalado por el INC.  El plan de capacitación de usuarios finales deberá contener los ítems de la Tabla 20 Tipos de capacitación Office 365.</t>
  </si>
  <si>
    <t>El contratista deberá garantizar la administración del servicio, la cual debe incluir el control de inventarios de toda la infraestructura a cargo, hardware, software, redes, papel, repuestos y suministros, con registros detallados de ingresos y consumos. El control del inventario de software debe incluir el registro de licencias en uso frente al licenciamiento autorizado y documentación asociada. El contratista será responsable por la instalación de software no autorizado que se encuentre en la infraestructura a cargo, por lo cual deberá contar con las herramientas de monitoreo y control que le permitan realizar verificación constante. Mensualmente, con el informe de gestión se debe entregar el reporte del control de licenciamiento.</t>
  </si>
  <si>
    <t>El contratista deberá apoyar las actividades descritas en el documento Anexo Técnico 3.</t>
  </si>
  <si>
    <t>Garantizar la presencia del personal necesario para garantizar la operación completa y el soporte 7x24 en sitio, incluido fines de semana y días festivos.</t>
  </si>
  <si>
    <t>El contratista debe estar debidamente uniformado garantizando que el personal del INC los identifique como tal.</t>
  </si>
  <si>
    <r>
      <t>18.</t>
    </r>
    <r>
      <rPr>
        <sz val="7"/>
        <color theme="1"/>
        <rFont val="Times New Roman"/>
        <family val="1"/>
      </rPr>
      <t xml:space="preserve">   </t>
    </r>
    <r>
      <rPr>
        <sz val="9"/>
        <color theme="1"/>
        <rFont val="Arial"/>
        <family val="2"/>
      </rPr>
      <t>Implementar un servicio de Outsourcing que garantice servicios de alta disponibilidad para: (a) Servicios de dominio y directorio activo (b)  servicio de impresión, (c) administración de la gestión de la red (d) monitoreo de todos los servicios (e) servicios de seguridad informática (f) servidores físicos de Outsourcing.</t>
    </r>
  </si>
  <si>
    <r>
      <rPr>
        <sz val="7"/>
        <color theme="1"/>
        <rFont val="Times New Roman"/>
        <family val="1"/>
      </rPr>
      <t xml:space="preserve"> </t>
    </r>
    <r>
      <rPr>
        <sz val="9"/>
        <color theme="1"/>
        <rFont val="Arial"/>
        <family val="2"/>
      </rPr>
      <t>El contratista debe garantizar la provisión de todos los insumos y repuestos requeridos sobre los equipos y dispositivos en Outsourcing o equipos administrados durante la vigencia del contrato</t>
    </r>
  </si>
  <si>
    <r>
      <rPr>
        <sz val="7"/>
        <color theme="1"/>
        <rFont val="Times New Roman"/>
        <family val="1"/>
      </rPr>
      <t xml:space="preserve"> </t>
    </r>
    <r>
      <rPr>
        <sz val="9"/>
        <color theme="1"/>
        <rFont val="Arial"/>
        <family val="2"/>
      </rPr>
      <t>El contratista deberá proveer y operar de manera  continua servicios administrados de seguridad informática, encaminados  al cumplimiento de la norma ISO 27001:2013 dentro del INC,  para mantener disponible, confiable  e integra la información y la operación de todas plataformas tecnológicas,  servicios conexos, y  servicios administrados</t>
    </r>
  </si>
  <si>
    <r>
      <rPr>
        <sz val="7"/>
        <color theme="1"/>
        <rFont val="Times New Roman"/>
        <family val="1"/>
      </rPr>
      <t xml:space="preserve"> </t>
    </r>
    <r>
      <rPr>
        <sz val="9"/>
        <color theme="1"/>
        <rFont val="Arial"/>
        <family val="2"/>
      </rPr>
      <t xml:space="preserve">El contratista deberá ofertar equipos, y deben estar incluidos en la Guía de mercado para computadoras de escritorio, portátiles e impresoras empresariales de Gartner, 2018 (Market Guide for Enterprise Desktops and Notebooks, 2018 - Gartner). </t>
    </r>
  </si>
  <si>
    <r>
      <rPr>
        <sz val="7"/>
        <color theme="1"/>
        <rFont val="Times New Roman"/>
        <family val="1"/>
      </rPr>
      <t xml:space="preserve"> </t>
    </r>
    <r>
      <rPr>
        <sz val="9"/>
        <color theme="1"/>
        <rFont val="Arial"/>
        <family val="2"/>
      </rPr>
      <t>El contratista deberá garantizar la disponibilidad, confiabilidad, continuidad y capacidad de la red de voz y datos a nivel físico y lógico, necesarias para su correcto funcionamiento; lo anterior incluye mantenimiento preventivo y correctivo, gestión y administración de equipos activos, administración de enlaces, canales y servicios de comunicaciones, además de instalación y traslado de puntos de red con su correspondiente certificación y maquillado.</t>
    </r>
  </si>
  <si>
    <t xml:space="preserve">El contratista debe garantizar el licenciamiento de las  funcionalidades de la solución de firewall de nueva generación descritas en el numeral 3.1.3.8. Licenciamiento de Seguridad de Red del documento </t>
  </si>
  <si>
    <r>
      <rPr>
        <sz val="7"/>
        <color theme="1"/>
        <rFont val="Times New Roman"/>
        <family val="1"/>
      </rPr>
      <t xml:space="preserve"> </t>
    </r>
    <r>
      <rPr>
        <sz val="9"/>
        <color theme="1"/>
        <rFont val="Arial"/>
        <family val="2"/>
      </rPr>
      <t>El contratista deberá apoyar el INC en la ejecución de diversos proyectos de gestión tecnológica, para los cuales se necesitará el acompañamiento del Outsourcing de servicios TI.</t>
    </r>
  </si>
  <si>
    <t>El contratista deberá disponer del personal suficiente y necesario para la etapa de transición y empalme, sin que esto afecte la prestación normal de los servicios.  El personal dedicado a la transición deberá tener una disponibilidad 7x4</t>
  </si>
  <si>
    <r>
      <rPr>
        <sz val="7"/>
        <color theme="1"/>
        <rFont val="Times New Roman"/>
        <family val="1"/>
      </rPr>
      <t xml:space="preserve"> </t>
    </r>
    <r>
      <rPr>
        <sz val="9"/>
        <color theme="1"/>
        <rFont val="Arial"/>
        <family val="2"/>
      </rPr>
      <t>Durante el proceso de recepción y empalme que realice el contratista, antes del inicio de la operación, no implicara facturación para el INC. La facturación para el contratista comenzará con el inicio de la operación de los servicios a su cargo. De igual manera, el tiempo pactado para la ejecución del contrato, iniciará a partir del inicio de la operación.</t>
    </r>
  </si>
  <si>
    <r>
      <rPr>
        <sz val="7"/>
        <color theme="1"/>
        <rFont val="Times New Roman"/>
        <family val="1"/>
      </rPr>
      <t xml:space="preserve"> </t>
    </r>
    <r>
      <rPr>
        <sz val="9"/>
        <color theme="1"/>
        <rFont val="Arial"/>
        <family val="2"/>
      </rPr>
      <t xml:space="preserve">El contratista entrante deberá realizar los procesos de recepción, empalme, operación y entrega de la plataforma tecnológica e informática, servicios, inventarios, documentación, contraseñas y demás elementos y componentes inherentes al objeto del contrato, en los tiempos acordados con la supervisión del contrato, previo plan y cronograma de actividades. </t>
    </r>
  </si>
  <si>
    <r>
      <rPr>
        <sz val="7"/>
        <color theme="1"/>
        <rFont val="Times New Roman"/>
        <family val="1"/>
      </rPr>
      <t xml:space="preserve"> </t>
    </r>
    <r>
      <rPr>
        <sz val="9"/>
        <color theme="1"/>
        <rFont val="Arial"/>
        <family val="2"/>
      </rPr>
      <t xml:space="preserve">El contratista deberá realizar pruebas exhaustivas que garanticen la operatividad del servicio bajo la nueva plataforma y se verifique la correcta integración de los procesos de negocio actuales del INC, lo cual incluye control total de la seguridad informática, redes, impresión, servicio de correo, servicio de mesa de ayuda, administración de canales dedicados, sistema de gestión y monitoreo general, entrega formal de inventarios, entre otros. </t>
    </r>
  </si>
  <si>
    <t>Una vez finalizado el contrato que se derive de la presente invitación y sus posibles adiciones futuras el contratista deberá garantizar un periodo de empalme o transición con el nuevo proveedor mínimo de  meses y se pagara a las tarifas acordadas del último mes contra la liquidación del contrato.</t>
  </si>
  <si>
    <t>El contratista deberá aportar al Instituto la certificación que acredita que realiza la disposición final como gestor o a través de gestor autorizado, cumpliendo a cabalidad con el manejo ambientalmente adecuado de los residuos de aparatos eléctricos, electrónicos y material contaminante, bajo la normatividad colombiana vigente.</t>
  </si>
  <si>
    <r>
      <rPr>
        <sz val="7"/>
        <color theme="1"/>
        <rFont val="Times New Roman"/>
        <family val="1"/>
      </rPr>
      <t xml:space="preserve"> </t>
    </r>
    <r>
      <rPr>
        <sz val="9"/>
        <color theme="1"/>
        <rFont val="Arial"/>
        <family val="2"/>
      </rPr>
      <t xml:space="preserve">El contratista deberá garantizar el correcto funcionamiento de la plataforma, la actualización de parches y control de antivirus, así como también el desarrollo e implementación de mejoras que propendan a los sistemas seguros y estables. </t>
    </r>
  </si>
  <si>
    <r>
      <rPr>
        <sz val="7"/>
        <color theme="1"/>
        <rFont val="Times New Roman"/>
        <family val="1"/>
      </rPr>
      <t xml:space="preserve"> </t>
    </r>
    <r>
      <rPr>
        <sz val="9"/>
        <color theme="1"/>
        <rFont val="Arial"/>
        <family val="2"/>
      </rPr>
      <t xml:space="preserve">El contratista deberá garantizar los planes de contingencia respectivos y demás planes que aseguren su correcto funcionamiento y operación sin interrupciones.  Realizar pruebas periódicas de los planes de contingencia y entregar informe respectivo con recomendaciones y planes de mejora.  </t>
    </r>
  </si>
  <si>
    <r>
      <rPr>
        <sz val="7"/>
        <color theme="1"/>
        <rFont val="Times New Roman"/>
        <family val="1"/>
      </rPr>
      <t xml:space="preserve"> </t>
    </r>
    <r>
      <rPr>
        <sz val="9"/>
        <color theme="1"/>
        <rFont val="Arial"/>
        <family val="2"/>
      </rPr>
      <t>El contratista, deberá garantizar que los equipos con los cuales ejecutará el contrato son nuevos, no re manufacturados. Además debe garantizar, que está en capacidad de administrar la base instalada de los equipos que el Instituto Nacional de Cancerología considera debe permanecer dentro de la prestación del servicio.</t>
    </r>
  </si>
  <si>
    <r>
      <rPr>
        <sz val="7"/>
        <color theme="1"/>
        <rFont val="Times New Roman"/>
        <family val="1"/>
      </rPr>
      <t> </t>
    </r>
    <r>
      <rPr>
        <sz val="9"/>
        <color theme="1"/>
        <rFont val="Arial"/>
        <family val="2"/>
      </rPr>
      <t xml:space="preserve">El contratista deberá garantizar la propiedad y adquisición legal de los equipos y licencias de uso del software. </t>
    </r>
  </si>
  <si>
    <t>El contratista deberá garantizar que cuenta con los niveles de soporte para Hardware y Software necesarios de alto nivel con el fabricante para garantizar la operación ante la imposibilidad técnica de resolverlos con el personal de la mesa de ayuda o de su organización.</t>
  </si>
  <si>
    <t xml:space="preserve">El contratista deberá adquirir a todo costo y riesgo, una póliza de seguros que ampare los equipos contra daño físico, hurto parcial o total, dentro o fuera de las instalaciones del Instituto. </t>
  </si>
  <si>
    <r>
      <rPr>
        <sz val="7"/>
        <color theme="1"/>
        <rFont val="Times New Roman"/>
        <family val="1"/>
      </rPr>
      <t xml:space="preserve"> </t>
    </r>
    <r>
      <rPr>
        <sz val="9"/>
        <color theme="1"/>
        <rFont val="Arial"/>
        <family val="2"/>
      </rPr>
      <t>El contratista debe garantizar la logística de suministro, instalación e implementación de todos los equipos y servicios. Lo anterior incluirá una planeación de la instalación de equipos que no implique volúmenes grandes de almacenamiento dentro del INC, dado que no cuenta con áreas de bodegaje.</t>
    </r>
  </si>
  <si>
    <t>El contratista debe garantizar que los equipos portátiles contarán con bases ergonómicas, con ventilador para evitar el calentamiento del equipo si el usuario o salud ocupacional lo requiere. Dicha solicitud se realizará por parte de la supervisión cada vez que sea necesario.</t>
  </si>
  <si>
    <t>El contratista debe garantizar que los discos duros de los equipos de cómputo, estén cifrados usando el chip TPM, y deberá encargarse de la administración de las contraseñas.</t>
  </si>
  <si>
    <t>El contratista debe garantizar la ubicación del equipo en condiciones ergonómicas adecuadas y cuidando la estética, especialmente la relacionada con la organización de los cables y protegidos de forma adecuada, conservando las distancias que permiten la fácil y adecuada manipulación de los equipos por parte de los usuarios.</t>
  </si>
  <si>
    <t>Garantizar que cuenta con equipos de contingencia en sitio, de forma tal que al retirar por fallo o mantenimiento un equipo del puesto de trabajo del usuario, éste debe ser reemplazado de inmediato por otro de iguales o superiores características.</t>
  </si>
  <si>
    <t>Garantizar  que el equipo del contratista saliente no conserve información almacenada del INC, por lo cual certificará que el equipo a ser retirado ha recibido un proceso de formateo de bajo nivel.</t>
  </si>
  <si>
    <t>Garantizar que los equipos ofertados responden a las necesidades y requerimientos del Instituto, especialmente los exigidos por el sistema de información SAP R/3, ISH, ISH-MED, HCM, xRPM-PS-GM-BW y herramientas de oficina para los puestos de trabajo de usuario final, que garanticen óptimas condiciones de trabajo, sin interrupciones en la prestación del servicio por cualquier incidente generado por la no compatibilidad del hardware/software frente a los requerimientos del Instituto.</t>
  </si>
  <si>
    <t>El contratista deberá proveer el licenciamiento de ofimática, sistemas operativos, herramientas de virtualización, herramientas de seguridad y demás herramientas que estén a su cargo y sean necesarias para soportar la operación.</t>
  </si>
  <si>
    <r>
      <rPr>
        <sz val="7"/>
        <color theme="1"/>
        <rFont val="Times New Roman"/>
        <family val="1"/>
      </rPr>
      <t xml:space="preserve"> </t>
    </r>
    <r>
      <rPr>
        <sz val="9"/>
        <color theme="1"/>
        <rFont val="Arial"/>
        <family val="2"/>
      </rPr>
      <t xml:space="preserve">El contratista deberá complementar en número de licencias adicionales para cubrir 100% de la infraestructura objeto del contrato actual, de la infraestructura que se adicione y de las prórrogas que se pudieran dar y se pagaran a los precios pactados en el contrato. </t>
    </r>
  </si>
  <si>
    <r>
      <rPr>
        <sz val="7"/>
        <color theme="1"/>
        <rFont val="Times New Roman"/>
        <family val="1"/>
      </rPr>
      <t xml:space="preserve"> </t>
    </r>
    <r>
      <rPr>
        <sz val="9"/>
        <color theme="1"/>
        <rFont val="Arial"/>
        <family val="2"/>
      </rPr>
      <t>El contratista deberá Realizar una capacitación técnica avanzada para diez (10) colaboradores designados por el INC, en la plataforma de administración desarrollada por el fabricante Microsoft.</t>
    </r>
  </si>
  <si>
    <r>
      <rPr>
        <sz val="7"/>
        <color theme="1"/>
        <rFont val="Times New Roman"/>
        <family val="1"/>
      </rPr>
      <t xml:space="preserve"> </t>
    </r>
    <r>
      <rPr>
        <sz val="9"/>
        <color theme="1"/>
        <rFont val="Arial"/>
        <family val="2"/>
      </rPr>
      <t>El contratista debe garantizar el licenciamiento del sistema operativo de los equipos de cómputo, servidores físicos y virtuales contemplando el crecimiento de la infraestructura de acuerdo a las necesidades de la institución. Este licenciamiento debe cumplir con las especificaciones mínimas descritas en el Anexo Técnico 3 en el numeral 3.1.3.2.</t>
    </r>
  </si>
  <si>
    <t>Los servidores que el INC solicite, el contratista deberá tener licenciado la virtualización a través VMWare de acuerdo a la necesidad que se presente y la capacidad que tenga el equipo. Lo anterior con el ánimo de conservar la misma plataforma actual de los servidores administrados y facilitar la administración.</t>
  </si>
  <si>
    <r>
      <rPr>
        <sz val="7"/>
        <color theme="1"/>
        <rFont val="Times New Roman"/>
        <family val="1"/>
      </rPr>
      <t xml:space="preserve"> </t>
    </r>
    <r>
      <rPr>
        <sz val="9"/>
        <color theme="1"/>
        <rFont val="Arial"/>
        <family val="2"/>
      </rPr>
      <t>El contratista debe garantizar el licenciamiento del sistema de control de inventarios que oferte.  Deberá garantizar usuarios para la supervisión del contrato.</t>
    </r>
  </si>
  <si>
    <r>
      <rPr>
        <sz val="7"/>
        <color theme="1"/>
        <rFont val="Times New Roman"/>
        <family val="1"/>
      </rPr>
      <t xml:space="preserve"> </t>
    </r>
    <r>
      <rPr>
        <sz val="9"/>
        <color theme="1"/>
        <rFont val="Arial"/>
        <family val="2"/>
      </rPr>
      <t>El Contratista debe contar con licencia para herramientas de monitoreo de la plataforma activa de red WAN, LAN, canales de internet, servicios en la nube, y servidores locales al servicio del INC, cumpliendo con los dimensionamientos descritos en el Anexo Técnico 3 numeral 3.1.3.6.</t>
    </r>
  </si>
  <si>
    <t>El contratista deberá garantizar el producto de Antivirus debe estar ubicado en el cuadrante de Gartner para plataformas Endpoint Protection (EPP) 2018, y debe poder integrarse a la solución de Data Loss Prevention (DLP) para Endpoint que sea ofertada.  El contratista deberá asumir el licenciamiento de antivirus para Endpoint para el 100% de los equipos de Outsourcing y administrados, incluidos servidores físicos y virtualizados.</t>
  </si>
  <si>
    <t>El contratista, deberá adicionar al antivirus, la herramienta DLP (Data Loss Prevention) para Endpoint. La solución DLP ofertada deberá poder aplicar puntos de Control para uso de datos en los dispositivos referenciados en el numeral 3.1.3.7.2 del documento Anexo Técnico 3.</t>
  </si>
  <si>
    <t>El contratista deberá adicionar licenciamiento de la herramienta DLP de Microsoft (Data Loss Prevention) para todas las cuentas de Office 365 E1. Esto con el fin de completar la solución DLP para Office 365 que ya viene integrada para las cuentas de Office 365 versión E3.  El DLP ofertado deberá poder crear políticas DLP mínimo descritos en el numeral 3.1.3.7.3. Licenciamiento de DLP para Office 365 versión E1 del documento Anexo Técnico 3.</t>
  </si>
  <si>
    <r>
      <rPr>
        <sz val="7"/>
        <color theme="1"/>
        <rFont val="Times New Roman"/>
        <family val="1"/>
      </rPr>
      <t xml:space="preserve"> </t>
    </r>
    <r>
      <rPr>
        <sz val="9"/>
        <color theme="1"/>
        <rFont val="Arial"/>
        <family val="2"/>
      </rPr>
      <t xml:space="preserve">El contratista debe administrar los servidores en la modalidad de Outsourcing y administrados.  </t>
    </r>
  </si>
  <si>
    <t>El contratista debe administrar diecisiete (17) servidores propiedad del INC los cuales corren los servicios que se detallan en la Tabla 15 del documento Anexo Técnico 3_3. La administración de estos servidores debe incluir aplicación de parches, software antivirus, control de backup/recovery, soporte a usuarios y garantizar disponibilidad de la máquina y acceso a la información permanente por parte de los usuarios.</t>
  </si>
  <si>
    <r>
      <rPr>
        <sz val="7"/>
        <color theme="1"/>
        <rFont val="Times New Roman"/>
        <family val="1"/>
      </rPr>
      <t xml:space="preserve"> </t>
    </r>
    <r>
      <rPr>
        <sz val="9"/>
        <color theme="1"/>
        <rFont val="Arial"/>
        <family val="2"/>
      </rPr>
      <t>El Contratista deberá realizar el monitoreo, la administración, soporte y mantenimiento de los equipos servidores en la modalidad, 7x24x365, con soporte en sitio.</t>
    </r>
  </si>
  <si>
    <t>El Contratista deberá tener personal calificado para la administración de los servidores a los que se hace referencia en la Tabla 15 del documento Anexo Técnico 3 en donde se tienen sistemas operativos Windows y Linux, para los servicios y procedimientos que deban efectuarse en dichas máquinas.</t>
  </si>
  <si>
    <t>Ante el daño de los servidores administrados, el contratista deberá restaurar la operación en los tiempos definidos en los ANS, con el sistema de respaldo y backup propuesto.</t>
  </si>
  <si>
    <t xml:space="preserve">El contratista deberá administrar los servidores donde debe  incluir el apoyo permanente en la verificación de la operatividad y capacidad del servidor y sus servicios, a través de las  actividades descritas en el documento Anexo Técnico 3 en el numeral 3.1.4.3. Administración de servidores. </t>
  </si>
  <si>
    <t>Contratista deberá contar con una herramienta en línea que notifique a través de correo electrónico o mensajes de texto al celular a los administradores de los servidores y al Contratista sobre fallas técnicas (hardware y software) y alertas que se generen.</t>
  </si>
  <si>
    <t xml:space="preserve">Contratista deberá seguir las políticas y en general, todas aquellas políticas del INC que sean aplicables referenciadas en documento Anexo Técnico 3 en el numeral 3.1.4.3. Administración de servidores. </t>
  </si>
  <si>
    <t xml:space="preserve">El Contratista deberá llevar una bitácora de todas las actividades sobre las siguientes acciones: Acciones realizadas, niveles de rendimiento, estado de actualización de la versión del S.O y antivirus, reportes estructurados de servicios activos e inactivos dentro del servidor, registros de alertas y rendimiento, visor de sucesos y acciones tomadas. Estas anotaciones se incorporarán como un capítulo del informe mensual que el Contratista entregará a al INC. </t>
  </si>
  <si>
    <t xml:space="preserve">El contratista deberá brindar los servicios de autenticación y directorio activo, estos deben ser compatibles con la suite de Office 365, y contemplar la conectividad entre el servicio de autenticación de Azure Active Directory de Office 365. </t>
  </si>
  <si>
    <t>Los  servicios se deberán instalar en servidores físicos y/o virtuales proporcionados por el contratista, que cumplan con las características y especificaciones recomendadas por Microsoft para servidores de dominio, y servicios AD, DHCP y DNS.  Estos servidores deberán ser instalados de manera local en el Datacenter del INC.</t>
  </si>
  <si>
    <r>
      <rPr>
        <sz val="7"/>
        <color theme="1"/>
        <rFont val="Times New Roman"/>
        <family val="1"/>
      </rPr>
      <t xml:space="preserve"> </t>
    </r>
    <r>
      <rPr>
        <sz val="9"/>
        <color theme="1"/>
        <rFont val="Arial"/>
        <family val="2"/>
      </rPr>
      <t>El contratista debe garantizar la continuidad en la operación de estos servicios (7x24x365), por lo cual se debe implementar y tener disponible plan de contingencia por cada uno de estos servidores. En caso de fallo, el plan de contingencia debe activarse de inmediato, toda vez que estos servicios se consideran de alta criticidad.  El servicio de Directorio activo debe ser instalado en modo alta disponibilidad (HA).</t>
    </r>
  </si>
  <si>
    <r>
      <rPr>
        <sz val="7"/>
        <color theme="1"/>
        <rFont val="Times New Roman"/>
        <family val="1"/>
      </rPr>
      <t xml:space="preserve"> </t>
    </r>
    <r>
      <rPr>
        <sz val="9"/>
        <color theme="1"/>
        <rFont val="Arial"/>
        <family val="2"/>
      </rPr>
      <t>El contratista deberá instalar características iguales o superiores a las recomendadas por Microsoft, o esquemas de trabajo que garanticen la mayor productividad y oportunidad que se espera de estos servicios, como por ejemplo virtualización.  Igualmente se deberá incluir el licenciamiento del software operativo y software de gestión que se requiera para uso exclusivo del Instituto Nacional de Cancerología.</t>
    </r>
  </si>
  <si>
    <t>El contratista deberá garantizar las tareas de administración y operación de los servicios de directorio activo estarán a cargo del contratista y debe realizar las funciones descritas en el numeral 3.1.5.1. Servicios de Directorio Activo, del documento Anexo Técnico 3.</t>
  </si>
  <si>
    <t>El Contratista deberá realizar la configuración y Monitoreo de todos los servicios asociados de red</t>
  </si>
  <si>
    <r>
      <rPr>
        <sz val="7"/>
        <color theme="1"/>
        <rFont val="Times New Roman"/>
        <family val="1"/>
      </rPr>
      <t xml:space="preserve"> </t>
    </r>
    <r>
      <rPr>
        <sz val="9"/>
        <color theme="1"/>
        <rFont val="Arial"/>
        <family val="2"/>
      </rPr>
      <t>El Contratista realizará gestión de prevención y recuperación de desastres frente a los servicios red, configurando los servidores alternos disponibles para el cumplimiento de las siguientes políticas descritas en el numeral 3.1.5.2. Administración y operación de los servicios asociados a red del documento Anexo Técnico 3.</t>
    </r>
  </si>
  <si>
    <t>El Contratista deberá configurar y gestionar por lo menos un servidor central que provea actualizaciones WSUS de los sistemas operativos Microsoft para los servidores y computadores del INC, que será ubicado dentro del Datacenter del INC.</t>
  </si>
  <si>
    <t>El Contratista deberá administrar y gestionar los servicios de red de voz y datos, además de la conectividad a internet, por medio de la infraestructura WLAN, LAN y MAN activa y pasiva en las sedes del INC.</t>
  </si>
  <si>
    <r>
      <rPr>
        <sz val="7"/>
        <color theme="1"/>
        <rFont val="Times New Roman"/>
        <family val="1"/>
      </rPr>
      <t xml:space="preserve"> </t>
    </r>
    <r>
      <rPr>
        <sz val="9"/>
        <color theme="1"/>
        <rFont val="Arial"/>
        <family val="2"/>
      </rPr>
      <t xml:space="preserve">El contratista debe garantizar disponibilidad de Red LAN y Wireless, Administración y mantenimiento de cableado estructurado, Movimiento de Equipos de red, Instalación de Puntos de Red Certificados CAT 6A, traslados de puntos de red, suministro y Mantenimiento de UPS por centro de cableado. Administración de red para equipos Biomédicos y de IOT. </t>
    </r>
  </si>
  <si>
    <r>
      <rPr>
        <sz val="7"/>
        <color theme="1"/>
        <rFont val="Times New Roman"/>
        <family val="1"/>
      </rPr>
      <t xml:space="preserve"> </t>
    </r>
    <r>
      <rPr>
        <sz val="9"/>
        <color theme="1"/>
        <rFont val="Arial"/>
        <family val="2"/>
      </rPr>
      <t xml:space="preserve">El contratista deberá administrar y gestionar la segmentación de las redes VLAN que defina el INC, en sus equipos activos y pasivos. El tráfico debe ser correctamente segmentado y se debe mantener documentada la configuración y permisos de VLANS. </t>
    </r>
  </si>
  <si>
    <t>El contratista deberá encargarse  de la administración del direccionamiento IP, del INC, teniendo especial énfasis en la transición de IPV4 a IPV6.  Dado que el Instituto para el segundo semestre de 2019, implementara un proyecto que tendrá como misión la transición a IPv6, para cumplir con la Resolución 2710 de 2017 del Ministerio de Tecnologías de la Información y las Telecomunicaciones – Min Tic, y la normatividad que la modifique o sustituya. El contratista seleccionado, deberá participar de la transición, prestando su apoyo a las actividades relacionadas con dicho proyecto.</t>
  </si>
  <si>
    <t>El contratista debe administrar la red física y lógica de voz y datos del INC (alámbrica e inalámbrica) garantizando la calidad y continuidad en la operación de doscientos tres (203) equipos, de los cuales ciento siete (107) son inalámbricos y 96 alámbricos, según clasificación presentada en la Tabla 16. del documento Anexo Técnico 3.</t>
  </si>
  <si>
    <r>
      <rPr>
        <sz val="7"/>
        <color theme="1"/>
        <rFont val="Times New Roman"/>
        <family val="1"/>
      </rPr>
      <t xml:space="preserve"> </t>
    </r>
    <r>
      <rPr>
        <sz val="7"/>
        <color theme="1"/>
        <rFont val="Arial"/>
        <family val="2"/>
      </rPr>
      <t>U</t>
    </r>
    <r>
      <rPr>
        <sz val="9"/>
        <color theme="1"/>
        <rFont val="Arial"/>
        <family val="2"/>
      </rPr>
      <t>na vez se unifique la red de voz y datos, el proveedor deberá encargarse de la administración.</t>
    </r>
  </si>
  <si>
    <t xml:space="preserve">El contratista deberá apoyarse en una herramienta de software que permita verificar el estado actual de los equipos activos de red, y la identificación y medición de tráfico de red.  </t>
  </si>
  <si>
    <r>
      <rPr>
        <sz val="7"/>
        <color theme="1"/>
        <rFont val="Times New Roman"/>
        <family val="1"/>
      </rPr>
      <t xml:space="preserve"> </t>
    </r>
    <r>
      <rPr>
        <sz val="9"/>
        <color theme="1"/>
        <rFont val="Arial"/>
        <family val="2"/>
      </rPr>
      <t>Los equipos que se entreguen en la modalidad de Outsourcing deben contar con garantía durante la vigencia del contrato directamente del fabricante.</t>
    </r>
  </si>
  <si>
    <t>El INC entregará al contratista los documentos de la situación actual de la red de voz y datos, así como su topología, diseño de conectividad y arquitectura de seguridad.  Es de responsabilidad del contratista el mantener actualizado y optimizada dicha documentación.</t>
  </si>
  <si>
    <r>
      <rPr>
        <sz val="7"/>
        <color theme="1"/>
        <rFont val="Times New Roman"/>
        <family val="1"/>
      </rPr>
      <t xml:space="preserve"> </t>
    </r>
    <r>
      <rPr>
        <sz val="9"/>
        <color theme="1"/>
        <rFont val="Arial"/>
        <family val="2"/>
      </rPr>
      <t>El contratista A través de la mesa de ayuda deberá  brindar soporte técnico a los usuarios finales y sedes del INC, en los temas relativos a la red de voz y datos, y a la conectividad del INC. Así mismo brindara soporte sobre los equipos de red alámbrica e inalámbrica del Instituto, ya sean propiedad de la entidad o contratados a terceros, cuando la entidad lo requiera.</t>
    </r>
  </si>
  <si>
    <t>El Contratista deberá ser responsable de la administración física y lógica de las redes LAN, realizando las actividades descritas en el documento Anexo Técnico 3 numeral 3.1.6.6. Administración Red LAN Alámbrica.</t>
  </si>
  <si>
    <r>
      <rPr>
        <sz val="7"/>
        <color theme="1"/>
        <rFont val="Times New Roman"/>
        <family val="1"/>
      </rPr>
      <t xml:space="preserve"> </t>
    </r>
    <r>
      <rPr>
        <sz val="9"/>
        <color theme="1"/>
        <rFont val="Arial"/>
        <family val="2"/>
      </rPr>
      <t xml:space="preserve">Al iniciar el contrato, el contratista deberá asegurar la apertura de los centros de cableado con algún mecanismo de seguridad que garantice que sólo accederá personal autorizado a su cargo, y debe garantizar que exista trazabilidad de los ingresos y salida de los mismos. </t>
    </r>
  </si>
  <si>
    <t xml:space="preserve">Durante el periodo de empalme, el contratista saliente hará entrega al contratista entrante del inventario detallado avalado por los supervisores técnicos designados por el INC. </t>
  </si>
  <si>
    <t>El proponente deberá disponer de una UPS en cada uno de los centros de cableado principales. El Instituto cuenta con treinta y ocho (38) centros y sub-centros de cableado en los diferentes edificios con la cantidad de equipos que se muestran en el documento Anexo Técnico 3 numeral 3.1.6.6.1. Suministro y Mantenimiento de UPS por Centro de Cableado. Tabla 17.</t>
  </si>
  <si>
    <r>
      <rPr>
        <sz val="7"/>
        <color theme="1"/>
        <rFont val="Times New Roman"/>
        <family val="1"/>
      </rPr>
      <t xml:space="preserve"> </t>
    </r>
    <r>
      <rPr>
        <sz val="9"/>
        <color theme="1"/>
        <rFont val="Arial"/>
        <family val="2"/>
      </rPr>
      <t>El contratista será responsable por el movimiento y traslado de equipos activos de red si el INC así lo requiere, sin costo adicional para el Instituto.</t>
    </r>
  </si>
  <si>
    <t>El contratista deberá encargarse de la instalación y traslado de puntos de red certificados categoría 6A, según el Instituto lo requiera</t>
  </si>
  <si>
    <t xml:space="preserve">La red alámbrica incluye la administración de noventa y seis (96) equipos en la modalidad administrados. en el documento Anexo Técnico 3 Tabla 18,  se detalla los equipos de comunicaciones alámbricas en la modalidad de administrados, todos estos son propiedad del INC. El contratista tendrá bajo su responsabilidad el control de inventario y hojas de vida por cada uno de los equipos, así como la gestión de las garantías correspondientes. </t>
  </si>
  <si>
    <t>El Contratista deberá garantizar y ser  responsable de la administración de la infraestructura de cableado estructurado en cada sede, labor que incluye las actividades descritas en el documento Anexo Técnico 3 numeral 3.1.6.6.4. Administración equipos Activos LAN alámbrica.</t>
  </si>
  <si>
    <t>El contratista debe garantizar el correcto funcionamiento de la señal inalámbrica en las áreas comunes internas en cada uno de seis (6) pisos, consultorios y puntos de atención al público del edificio de consulta externa; los siete (7) pisos del edificio hospitalario, incluidas las áreas de atención al público, consulta, hospitalarias, centrales de enfermería; y los tres (3) pisos del edificio administrativo.  Aplicando las mejores prácticas y optimizando la infraestructura actual.</t>
  </si>
  <si>
    <t>El contratista deberá administrar la red inalámbrica incluye la administración de ciento siete (107) equipos, los cuales estarán en la modalidad de administrados. En el documento Anexo Técnico 3 numeral 3.1.6.7. Administración Red LAN Inalámbrica Tabla 19, se detalla la clasificación de los equipos de comunicaciones inalámbricas.</t>
  </si>
  <si>
    <t>El contratista deberá encargarse de la administración del sistema de control de acceso a red (NAC), una vez sea implementado en el INC.</t>
  </si>
  <si>
    <t xml:space="preserve">Actualmente el INC cuenta con un servicio de internet, que consta de dos canales de 256 Mb y 128 Mb, además de un canal punto a punto dedicado de 20 Mb para comunicación con la sede CEPRED.  El contratista deberá administrar los canales existentes. </t>
  </si>
  <si>
    <t>En caso de presentarse cambios en la infraestructura descrita (por ejemplo, cambio de Datacenter, cambio de operadores del INC, crecimiento de canales), el Contratista deberá asumir la administración de los canales en las condiciones que haya contratado el INC.</t>
  </si>
  <si>
    <t>El Contratista debe contar con herramientas de monitoreo de la plataforma activa de red WAN, LAN, canales de internet, servicios en la nube, y servidores locales al servicio del INC, con las funcionalidades descritas en el documento Anexo Técnico 3 numeral 3.1.6.10. Monitoreo de Red.</t>
  </si>
  <si>
    <t>Garantizar que los equipos ofertados de firewall de nueva generación/seguridad perimetral cumplen con la totalidad de requerimientos Técnicos (EMR) exigidos por el INC.</t>
  </si>
  <si>
    <t>Garantizar que los equipos ofertados de sistema de analítica de eventos y detección de amenazas cumplen con la totalidad de requerimientos Técnicos (EMR)  exigidos por el INC.</t>
  </si>
  <si>
    <t>Garantizar que los equipos ofertados de herramienta antispam cumple con la totalidad de requerimientos Técnicos (EMR)  exigidos por el INC.</t>
  </si>
  <si>
    <t>Garantizar la administración de toda la infraestructura y servicios de seguridad informática a cargo, tanto en la modalidad de Outsourcing como en la modalidad de administrados.</t>
  </si>
  <si>
    <t>Garantizar la presencia del personal necesario para garantizar la respuesta ante eventos de seguridad de la información  y el soporte sobre las herramientas y servicios de seguridad informática 7x24 en sitio, incluido fines de semana y días festivos.</t>
  </si>
  <si>
    <t>Garantizar Entregar un informe mensual de gestión de seguridad de la información.</t>
  </si>
  <si>
    <t>Entregar un informe mensual de gestión de cambio dentro de las plataformas de seguridad informática administradas.</t>
  </si>
  <si>
    <t>Garantizar actualización permanente de la documentación de configuración de la herramientas de seguridad informática: Firewall de nueva generación, sistema de analítica de eventos y detección de amenazas , IPS, NAC, MDM,  Consola centralizada de Antivirus, DLP de puertos USB, DLP de correo, GPOs de Active Directory, Contingencias, VPN, antispam, DOOS, WAF, Entidades certificadoras.</t>
  </si>
  <si>
    <t>Garantizar actualización permanente de la documentación técnica sobre diagramas de arquitectura de seguridad.</t>
  </si>
  <si>
    <t>Garantizar el  monitoreo y control del tráfico de navegación y filtrado de tráfico y geo localización del mismo de acuerdo a las políticas de seguridad del instituto.</t>
  </si>
  <si>
    <t>Garantizar el monitoreo permanente de disponibilidad de todos los servidores y bases de datos.</t>
  </si>
  <si>
    <t>Garantizar la generación de estadísticas en tiempo real de herramientas de seguridad.</t>
  </si>
  <si>
    <t>Garantizar la configuración y el soporte de VPNs ipv4 e ipv6 para sitios sitio a sitio y cliente a sitio, teniendo interoperabilidad con fabricantes como Cisco, Check Point, Juniper, Palo Alto Networks, Fortinet, Sonic Wall, Aruba (HP).</t>
  </si>
  <si>
    <t>Garantizar la configuración y el soporte de VPNs ipv4 e ipv6 para sitios sitio a sitio y cliente a sitio, teniendo interoperabilidad   con fabricantes como Cisco, Check Point, Juniper, Palo Alto Networks, Fortinet, Sonic Wall, Aruba (HP)</t>
  </si>
  <si>
    <t>Los equipos de seguridad   deberá cumplir con las siguientes características mínimas de desempeño definidos en el anexo 3</t>
  </si>
  <si>
    <t>Los equipos de seguridad  debe cumplir con  las características mínimas de desempeño definidos en el anexo 3</t>
  </si>
  <si>
    <t>El fabricante  de firewall de nueva generación  debe estar ubicado en el primer cuadrante de Gartner para Enterprise firewalls (Cuadrante de Lideres)</t>
  </si>
  <si>
    <r>
      <rPr>
        <sz val="7"/>
        <color theme="1"/>
        <rFont val="Times New Roman"/>
        <family val="1"/>
      </rPr>
      <t xml:space="preserve"> </t>
    </r>
    <r>
      <rPr>
        <sz val="9"/>
        <color theme="1"/>
        <rFont val="Arial"/>
        <family val="2"/>
      </rPr>
      <t>El fabricante  de sistema de analítica de eventos y detección de amenazas  debe estar posicionado en el primer cuadrante de Gartner para Unified Threat Management (Cuadrante de Lideres)</t>
    </r>
  </si>
  <si>
    <t>El fabricante  de Antivirus y DLP debe estar posicionado en el primer cuadrante de Gartner para Endpoint Protection (Cuadrante de Lideres)</t>
  </si>
  <si>
    <t>Garantizar administración y gestión permanente sobre alertas, riesgos, amenazas y vulnerabilidades que provienen del sistema de analítica de eventos y detección de amenazas.</t>
  </si>
  <si>
    <t xml:space="preserve">Se requiere que la solución DLP de Endpoint ofertada, sea del mismo fabricante de la solución del antivirus. </t>
  </si>
  <si>
    <t>Contar con plan de continuidad de negocio y evidencias de prueba periódica de este plan</t>
  </si>
  <si>
    <t>Garantizar que el equipo humano asignado al proyecto, estará conformado por profesionales de seguridad con experiencia previa en el objeto del contrato, no menor a lo especificado en el numeral 3.5.3.2.3 del Anexo Técnico No 3 según el rol, y en las herramientas de apoyo requeridas para la ejecución del mismo.</t>
  </si>
  <si>
    <t>El contratista deberá disponer de un software de gestión basado en el modelo ITIL, para el registro, asignación, escalamiento, seguimiento, documentación y cierre de consultas, solicitudes e incidentes. La herramienta de gestión debe contar con un módulo de generación de reportes para las métricas diarias, semanales, mensuales o de cualquier otra frecuencia que se requieran por parte de la entidad. La herramienta de gestión debe contar con la infraestructura necesaria y estar debidamente licenciada.</t>
  </si>
  <si>
    <t>El  software  de  gestión  de  incidentes  deberá  permitir  el  control  de  estado  de evolución del caso, adicionalmente debe registrar información acerca del estado de reparación.  A partir de esta información, se debe generar una base de conocimiento que permita su consulta por personal autorizado</t>
  </si>
  <si>
    <t>El contratista deberá proporcionar la herramienta de gestión que debe incluir la gestión de inventarios,  poder consolidar en línea los inventarios de Hardware y Software.  generar alertas configurables sobre el comportamiento de inventarios</t>
  </si>
  <si>
    <r>
      <rPr>
        <sz val="7"/>
        <color theme="1"/>
        <rFont val="Times New Roman"/>
        <family val="1"/>
      </rPr>
      <t xml:space="preserve"> </t>
    </r>
    <r>
      <rPr>
        <sz val="9"/>
        <color theme="1"/>
        <rFont val="Arial"/>
        <family val="2"/>
      </rPr>
      <t>El contratista deberá incluir el software de conexión remota para soporte de los equipos.  Se debe poder generar encuestas de satisfacción de servicio, de manera inmediata en cuanto se cierren los casos por parte de los usuarios.  La herramienta debe permitir generar informes en línea para poder validar el estado del servicio en cualquier momento.</t>
    </r>
  </si>
  <si>
    <t>El contratista deberá garantizar sobre la herramienta la gestión de incidentes, el usuario final alternativamente deberá poder reportar su caso directamente desde un browser estándar de Internet, recibir confirmación de su ticket y consultar el estado de avance de su caso, cumpliendo con los requisitos mínimos descritos en el documento Anexo Técnico 3 numeral 3.1.8.1. Herramienta de Gestión.</t>
  </si>
  <si>
    <r>
      <rPr>
        <sz val="7"/>
        <color theme="1"/>
        <rFont val="Times New Roman"/>
        <family val="1"/>
      </rPr>
      <t xml:space="preserve"> </t>
    </r>
    <r>
      <rPr>
        <sz val="9"/>
        <color theme="1"/>
        <rFont val="Arial"/>
        <family val="2"/>
      </rPr>
      <t xml:space="preserve">La herramienta de gestión de inventario debe contar con la infraestructura necesaria y estar legalmente licenciada con derechos de uso para el Instituto Nacional de Cancerología y debe contar como mínimo con las funcionalidades que a continuación se detallan con relación al control de inventarios, distribución de software. </t>
    </r>
  </si>
  <si>
    <t>La Herramienta deberá permitir descubrir de manera inteligente y automatizada los componentes de software y de hardware que están instalados en el ecosistema de TI del Instituto.  Deberá permitir la recolección y consulta en línea de inventario de software y hardware y el control de hojas de vida de la infraestructura a cargo.</t>
  </si>
  <si>
    <t xml:space="preserve">Deberá ofrecer un repositorio para acreditación de licencias, que puede ser comparado contra los datos suministrados por las herramientas de inventario para ofrecer a la organización una visión de dónde hay falta de licencias </t>
  </si>
  <si>
    <t>Deberá ofrecer la administración de la Base de datos de gestión de la configuración (CMDB), la CMDB es un repositorio centralizado para registrar los activos de TI, sus configuraciones y relaciones con los demás componentes.</t>
  </si>
  <si>
    <t>El contratista deberá ofrecer una lista maestra de los activos y recursos aprobados para su uso dentro de la organización. El catálogo deberá guardar información específica del producto, tal como su nombre, edición, versión y tipo de acuerdo de licencia, además de otros datos claves.  Deberá permitir la clasificación y administración de los catálogos de Sistemas de Información y catálogo de Servicios Tecnológicos.</t>
  </si>
  <si>
    <t>El contratista deberá realizar la distribución de software en donde debe permitir las acciones descritas en el documento Anexo Técnico 3.</t>
  </si>
  <si>
    <t>Mensualmente el Contratista deberá presentar los informes de desempeño para el servicio de Mesa de Ayuda, generados a partir de la herramienta de gestión, dentro de los cinco (5) primeros días del mes siguiente al mes que se vaya a facturar.</t>
  </si>
  <si>
    <t>El Contratista garantizará el cumplimiento de los ANS definidos para cada servicio, para lo cual implementará el modelo de servicio y los mecanismos que apoyen la prestación de los mismos.</t>
  </si>
  <si>
    <r>
      <rPr>
        <sz val="7"/>
        <color theme="1"/>
        <rFont val="Times New Roman"/>
        <family val="1"/>
      </rPr>
      <t xml:space="preserve"> </t>
    </r>
    <r>
      <rPr>
        <sz val="9"/>
        <color theme="1"/>
        <rFont val="Arial"/>
        <family val="2"/>
      </rPr>
      <t>El contratista debe garantizar los perfiles descritos en el documento Anexo Técnico 3 numeral 3.1.10.5. Perfiles del Personal de Soporte y Mesa de ayuda.</t>
    </r>
  </si>
  <si>
    <t>El contratista deberá suministrar un sistema de backup (software/hardware) en sitio para la gestión de copias de seguridad y restauración de servidores descritos en los EMR-219 para toda la información y los servicios físicos o virtuales que estos soportan, y para la configuración de todos los servicios y sistemas ofertados y administrados por el contratista para mitigar los efectos de un posible incidente de indisponibilidad, u ocurrencia de un desastre natural.</t>
  </si>
  <si>
    <r>
      <rPr>
        <sz val="7"/>
        <color theme="1"/>
        <rFont val="Times New Roman"/>
        <family val="1"/>
      </rPr>
      <t xml:space="preserve"> </t>
    </r>
    <r>
      <rPr>
        <sz val="9"/>
        <color theme="1"/>
        <rFont val="Arial"/>
        <family val="2"/>
      </rPr>
      <t>El contratista deberá suministrar y administrar el servicio integral de respaldo (hardware, software, estrategia de backup, administración, medios de respaldo, resguardo externo seguro), que garantice el respaldo y restauración de todas las plataformas tecnológicas suministradas y administradas por el contratista, que se encuentren en producción durante el contrato.</t>
    </r>
  </si>
  <si>
    <r>
      <rPr>
        <sz val="7"/>
        <color theme="1"/>
        <rFont val="Times New Roman"/>
        <family val="1"/>
      </rPr>
      <t xml:space="preserve"> </t>
    </r>
    <r>
      <rPr>
        <sz val="9"/>
        <color theme="1"/>
        <rFont val="Arial"/>
        <family val="2"/>
      </rPr>
      <t>El contratista deberá proveer una estrategia de recuperación rápida que permita proveer/devolver el servicio a los usuarios casi inmediatamente y en forma sencilla. Dentro de esta estrategia el contratista debe suministrar los medios de respaldo necesarios para cubrir todo el volumen de datos a respaldar.</t>
    </r>
  </si>
  <si>
    <t>El contratista deberá proveer una estrategia de recuperación rápida que permita proveer/devolver el servicio a los usuarios casi inmediatamente y en forma sencilla. Dentro de esta estrategia el contratista debe suministrar los medios de respaldo necesarios para cubrir todo el volumen de datos a respaldar.</t>
  </si>
  <si>
    <t>El contratista deberá garantizar las características mínimas del sistema de Backup  descritas en el documento Anexo Técnico 3 numeral 3.1.10.6.3. Características mínimas de sistema de Backup.</t>
  </si>
  <si>
    <t>El contratista administrará la solución de backup ofertada para mantener respaldada adecuadamente toda la infraestructura tecnológica y de seguridad informática instalada, y deberá realizar las actividades descritas en el numeral 3.1.10.6.4. Administración y operación de sistema de Backup.</t>
  </si>
  <si>
    <t>El tiempo estimado para la transición y estabilización será de dos (2) meses, contados a partir de la firma del acta de inicio, previa definición del cronograma de entrega e instalación de los equipos de escritorio, tiempo durante el cual el INC pagará los servicios, equipos e insumos al proveedor saliente. En caso de que la transición no se haya logrado en el tiempo estimado, los costos adicionales que impliquen personal de proveedor saliente serán asumidos en su totalidad por el proveedor entrante.</t>
  </si>
  <si>
    <t>El Contratista deberá garantizar el adecuado funcionamiento de la red, proporcionando provisionalmente equipos activos para el uso del INC de características iguales o superiores a aquellas de los equipos afectados, de tal forma que se garantice el normal funcionamiento de las redes del INC.</t>
  </si>
  <si>
    <t>El Contratista deberá prestar el acompañamiento al usuario en el resguardo de la información y migración de la misma al equipo de contingencia durante la instalación de éste, y de vuelta al equipo del INC cuando se retire el equipo de contingencia, si es que el cambio no es definitivo.</t>
  </si>
  <si>
    <t>La mesa de ayuda deberá prestar sus servicios con disponibilidad plena de lunes a viernes de 7 a.m. a 5 p.m.  Adicionalmente, prestará sus servicios en el horario de 5pm a 7 am, con la cantidad de agentes necesaria para mantener los niveles de servicio.  Lo anterior teniendo en cuenta que los fines de semana la mayoría de las áreas administrativas no labora, sin embargo, las áreas asistenciales se encuentran en permanente ejercicio las 24 horas del día.</t>
  </si>
  <si>
    <t>ENTIDAD CERTIFICADORA</t>
  </si>
  <si>
    <t>VIGENCIA</t>
  </si>
  <si>
    <t>FOLIO</t>
  </si>
  <si>
    <t>NÚMERO CERTIFICADO</t>
  </si>
  <si>
    <t>ANEXO CERTIFICACIONES</t>
  </si>
  <si>
    <t>TIPO DE NORMA CERTIFICADA</t>
  </si>
  <si>
    <t>CERTIFICACIONES DE CALIDAD Y PARTNERS TECNOLÓGICOS</t>
  </si>
  <si>
    <t>Software de Compresion y descompresion .RAR para múltiples plataformas (Windows, OS/2, Mac OSX, BeOS, Linux, FreeBSD, Solaris, BSD Unix, HP_UX, Irix, Pocket PC, ... ) así como soporte completo de archivos ZIP 2.0 y descompresión de archivos CAB, ARJ, LZH, TAR, G, ZIP.</t>
  </si>
  <si>
    <t>LICENCIAMIENTO DE HERRAMIENTA DE MONITOREO</t>
  </si>
  <si>
    <t>Consola Centralizada de Monitoreo</t>
  </si>
  <si>
    <t>Caracteristicas  de Herramienta de Monitoreo</t>
  </si>
  <si>
    <t>LICENCIAMIENTO DE SEGURIDAD ENDPOINT</t>
  </si>
  <si>
    <t xml:space="preserve">Antivirus para Proteccion de Endpoint </t>
  </si>
  <si>
    <t>Consola Centralizada de Antivirus</t>
  </si>
  <si>
    <t>Data Loss Protection para Endpoint</t>
  </si>
  <si>
    <t>Consola Centralizada de DLP para Endpoints</t>
  </si>
  <si>
    <t>Data Loss Protection para Office 365</t>
  </si>
  <si>
    <t>LICENCIAMIENTO DE SEGURIDAD  DE REDES</t>
  </si>
  <si>
    <t>Firewall de Nueva Generación</t>
  </si>
  <si>
    <t>Firewall de Nueva  Generacion en HA</t>
  </si>
  <si>
    <t>Modulos  activos para Firewall de Nueva Generacion</t>
  </si>
  <si>
    <t>LICENCIAMIENTO DE SEGURIDAD  DE CORREO ELECTRONICO</t>
  </si>
  <si>
    <t xml:space="preserve">Servicio de proteccion de Correo Electronico </t>
  </si>
  <si>
    <t>Caracteristicas de Servicio de Proteccion de Correo Antispam</t>
  </si>
  <si>
    <t xml:space="preserve">Soporte para 1500 usuarios </t>
  </si>
  <si>
    <t>LICENCIAMIENTO DE  SOFTWARE DE  VIRTUALIZACION</t>
  </si>
  <si>
    <t xml:space="preserve">Servicio de software de Virtualizacion </t>
  </si>
  <si>
    <t>Licencias de virtualizacion</t>
  </si>
  <si>
    <t xml:space="preserve">Consola de administracion </t>
  </si>
  <si>
    <t>LICENCIAMIENTO DE  SERVICIO  DE  BACKUP</t>
  </si>
  <si>
    <t>Servicio de Software de Backups</t>
  </si>
  <si>
    <t>Licencias  de backup x socket</t>
  </si>
  <si>
    <t>Nombre de la Hoja</t>
  </si>
  <si>
    <t>Descripción</t>
  </si>
  <si>
    <t>Diligenciar por parte del oferente</t>
  </si>
  <si>
    <t>NO</t>
  </si>
  <si>
    <t xml:space="preserve">EMR </t>
  </si>
  <si>
    <t>Especificaciones Mínima requeridas de Hardware</t>
  </si>
  <si>
    <t>SI</t>
  </si>
  <si>
    <t>Anexos Admin</t>
  </si>
  <si>
    <t>Equipos administrados</t>
  </si>
  <si>
    <t>ProductosContingencia</t>
  </si>
  <si>
    <t>Cantidad de equipos de contingencia requeridos</t>
  </si>
  <si>
    <t>Información de Licenciamiento</t>
  </si>
  <si>
    <t xml:space="preserve">Experiencia del proponente </t>
  </si>
  <si>
    <t>Talento Humano</t>
  </si>
  <si>
    <t xml:space="preserve">Evaluación Talento Humano </t>
  </si>
  <si>
    <t>RTG</t>
  </si>
  <si>
    <t xml:space="preserve">Requerimientos Técnicos Generales </t>
  </si>
  <si>
    <t>Certificaciones del proponente</t>
  </si>
  <si>
    <t>Con la presentación de su propuesta, el Contratista entiende y acepta que el costo total propuesto es el valor máximo que pagará el INC durante la ejecución del contrato, como pago por la prestación de los servicios, bajo las condiciones y cobertura de los mismos consignados en los Anexos TecnicoInvitacionPublica_Outsourcing.xlsx y CostosInvitacionPublica_Outsourcing.xlsx.</t>
  </si>
  <si>
    <r>
      <t>Durante la vigencia del contrato se podrán adicionar unidades de</t>
    </r>
    <r>
      <rPr>
        <sz val="9"/>
        <color rgb="FF000000"/>
        <rFont val="Calibri"/>
        <family val="2"/>
      </rPr>
      <t xml:space="preserve"> </t>
    </r>
    <r>
      <rPr>
        <sz val="9"/>
        <color rgb="FF000000"/>
        <rFont val="Arial"/>
        <family val="2"/>
      </rPr>
      <t xml:space="preserve">cualquiera de los componentes del contrato descritos en el EMR del anexo </t>
    </r>
    <r>
      <rPr>
        <sz val="9"/>
        <color theme="1"/>
        <rFont val="Arial"/>
        <family val="2"/>
      </rPr>
      <t>TecnicoInvitacionPublica_Outsourcing.xlsx.</t>
    </r>
    <r>
      <rPr>
        <sz val="9"/>
        <color rgb="FF000000"/>
        <rFont val="Arial"/>
        <family val="2"/>
      </rPr>
      <t xml:space="preserve"> las cuales deberán ser solicitadas por parte de la</t>
    </r>
    <r>
      <rPr>
        <sz val="9"/>
        <color rgb="FF000000"/>
        <rFont val="Calibri"/>
        <family val="2"/>
      </rPr>
      <t xml:space="preserve"> </t>
    </r>
    <r>
      <rPr>
        <sz val="9"/>
        <color rgb="FF000000"/>
        <rFont val="Arial"/>
        <family val="2"/>
      </rPr>
      <t>supervisión del contrato, con los respectivos respaldos presupuestales y deberán cumplir con</t>
    </r>
    <r>
      <rPr>
        <sz val="9"/>
        <color rgb="FF000000"/>
        <rFont val="Calibri"/>
        <family val="2"/>
      </rPr>
      <t xml:space="preserve"> </t>
    </r>
    <r>
      <rPr>
        <sz val="9"/>
        <color rgb="FF000000"/>
        <rFont val="Arial"/>
        <family val="2"/>
      </rPr>
      <t>las especificaciones técnicas mínimas, equivalentes o superiores y bajo los precios</t>
    </r>
    <r>
      <rPr>
        <sz val="9"/>
        <color rgb="FF000000"/>
        <rFont val="Calibri"/>
        <family val="2"/>
      </rPr>
      <t xml:space="preserve"> </t>
    </r>
    <r>
      <rPr>
        <sz val="9"/>
        <color rgb="FF000000"/>
        <rFont val="Arial"/>
        <family val="2"/>
      </rPr>
      <t>acordados, de acuerdo con las necesidades adicionales que el INSTITUTO requiera.</t>
    </r>
  </si>
  <si>
    <t>El contratista deberá realizar el mantenimiento preventivo y correctivo de todos los equipos descritos en la hoja EMR documento anexo TecnicoInvitaciónPublica_Outsourcing.xls.</t>
  </si>
  <si>
    <t xml:space="preserve">El contratista debe disponer de dos servidores que cumplan con las especificaciones mínimas requeridas descritas en el anexo TecnicoInvitacionPublica_Outsourcing.xlsx. Pestaña EMR Numeral 2.1.9. Estos servidores deberán contemplar el licenciamiento de sistema operativo, herramientas de virtualización y backup.   </t>
  </si>
  <si>
    <t>El contratista debe garantizar un Plan de Contingencia que como mínimo dispondrá de equipos de escritorio, portátiles, impresoras, servidores, Access Point, lectores, escáner,  según lo especificado en la hoja Productos Contingencia del archivo TecnicoInvitacionPublica_Outsourcing.xlsx), con el fin de reemplazar los equipos que eventualmente queden fuera de servicio, bien sea por falla o mantenimiento programado.</t>
  </si>
  <si>
    <r>
      <rPr>
        <sz val="7"/>
        <color theme="1"/>
        <rFont val="Times New Roman"/>
        <family val="1"/>
      </rPr>
      <t xml:space="preserve"> </t>
    </r>
    <r>
      <rPr>
        <sz val="9"/>
        <color theme="1"/>
        <rFont val="Arial"/>
        <family val="2"/>
      </rPr>
      <t>El contratista debe cumplir con los perfiles requeridos descritos en la hoja TalentoHumano documento anexo TecnicoInvitaciónPublica_Outsourcing.xls</t>
    </r>
  </si>
  <si>
    <t>Ante la ausencia de algunos de los perfiles solicitados en sitio por ausentarse por permiso, incapacidad, vacaciones o descanso programado, el proveedor deberá garantizar el personal que supla la ausencia con los perfiles adecuados, y este deberá ser reemplazo por una persona que cuente con el entrenamiento adecuado, del mismo perfil o superior de la persona. Al momento de presentar este tipo de eventualidades, se deberá informar a la supervisión técnica del contrato el evento y presentar la hoja de vida de quien realizará el reemplazo. En caso de que la ausencia se prolongué por más de 3 días, el proveedor deberá garantizar la operación y los servicios contratados, no obstante, lo anterior el INC realizará el descuento correspondiente proporcional a los costos de la oferta de acuerdo a la información de la hoja CostoProductosServicio del archivo: CostosInvitacionPublica_Outsourcing.xls.</t>
  </si>
  <si>
    <t>Los pagos se realizarán solamente a partir del inicio de la etapa de operación.  Durante la etapa de transición se reconocerán los valores estipulados en el archivo anexo CostosInvitacionPublica_outsourcing.xlsx, en la hoja Total Costos (costos transición – Migración).  Los cuales se pagarán por una única vez.</t>
  </si>
  <si>
    <t>El Contratista debe presentar el costo total que integra la ejecución del contrato, de igual manera el costo mensual, y su totalización al final de los treinta y cinco (35) meses, (etapa de transición + etapa de operación), de acuerdo con el Anexo CostosInvitacionPublica_Outsourcing.xls.</t>
  </si>
  <si>
    <t>Durante los dos (2) últimos meses de la etapa de operación, se surtirá el empalme con el INC, o el nuevo Contratista del servicio de mesa de ayuda (si existe).</t>
  </si>
  <si>
    <t>Durante los dos (2) últimos meses, el Contratista deberá prestar al INC los servicios objeto del contrato, hasta el momento en que el INC o un tercero designado por la misma esté en capacidad de asumir la responsabilidad en la prestación de los servicios, sin que por ello se vea perjudicada la continuidad de la prestación de los servicios informáticos al INC. Este proceso debe llevar las actividades descritas en el documento Anexo Técnico 3 numeral 4.3. Etapa de empalme final.</t>
  </si>
  <si>
    <t>ARCHIVO EXCEL TECNICOSINVITACIONPUBLICA_OUTSOURCING</t>
  </si>
  <si>
    <t>Incluye licenciamiento</t>
  </si>
  <si>
    <t>Instalación e integración con la red actual que incluye Kit de montaje.</t>
  </si>
  <si>
    <t>CONVOCATORIA PÚBLICA N° 262 - 2019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</si>
</sst>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164" formatCode="_ [$$-240A]\ * #,##0.00_ ;_ [$$-240A]\ * \-#,##0.00_ ;_ [$$-240A]\ * &quot;-&quot;??_ ;_ @_ "/>
    <numFmt numFmtId="165" formatCode="[$$-240A]\ #,##0"/>
  </numFmts>
  <fonts count="41"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b/>
      <sz val="9"/>
      <name val="Verdana"/>
      <family val="2"/>
    </font>
    <font>
      <sz val="9"/>
      <name val="Verdana"/>
      <family val="2"/>
    </font>
    <font>
      <sz val="10"/>
      <name val="Verdana"/>
      <family val="2"/>
    </font>
    <font>
      <b/>
      <sz val="10"/>
      <name val="Verdana"/>
      <family val="2"/>
    </font>
    <font>
      <b/>
      <sz val="12"/>
      <color theme="0"/>
      <name val="Verdana"/>
      <family val="2"/>
    </font>
    <font>
      <b/>
      <sz val="10"/>
      <color theme="0"/>
      <name val="Verdana"/>
      <family val="2"/>
    </font>
    <font>
      <sz val="11"/>
      <color theme="1"/>
      <name val="Calibri"/>
      <family val="2"/>
      <scheme val="minor"/>
    </font>
    <font>
      <b/>
      <sz val="12"/>
      <name val="Verdana"/>
      <family val="2"/>
    </font>
    <font>
      <u/>
      <sz val="10"/>
      <name val="Verdana"/>
      <family val="2"/>
    </font>
    <font>
      <b/>
      <sz val="9"/>
      <color indexed="81"/>
      <name val="Tahoma"/>
      <family val="2"/>
    </font>
    <font>
      <b/>
      <sz val="11"/>
      <color theme="1"/>
      <name val="Calibri"/>
      <family val="2"/>
      <scheme val="minor"/>
    </font>
    <font>
      <sz val="9"/>
      <name val="Arial"/>
      <family val="2"/>
    </font>
    <font>
      <sz val="9"/>
      <color theme="1"/>
      <name val="Verdana"/>
      <family val="2"/>
    </font>
    <font>
      <b/>
      <sz val="9"/>
      <color theme="2"/>
      <name val="Verdana"/>
      <family val="2"/>
    </font>
    <font>
      <sz val="9"/>
      <color indexed="8"/>
      <name val="Verdana"/>
      <family val="2"/>
    </font>
    <font>
      <sz val="9"/>
      <color theme="1"/>
      <name val="Arial"/>
      <family val="2"/>
    </font>
    <font>
      <b/>
      <sz val="11"/>
      <color theme="0"/>
      <name val="Verdana"/>
      <family val="2"/>
    </font>
    <font>
      <b/>
      <sz val="11"/>
      <color theme="0"/>
      <name val="Calibri"/>
      <family val="2"/>
      <scheme val="minor"/>
    </font>
    <font>
      <b/>
      <sz val="11"/>
      <name val="Calibri"/>
      <family val="2"/>
      <scheme val="minor"/>
    </font>
    <font>
      <sz val="11"/>
      <name val="Calibri"/>
      <family val="2"/>
      <scheme val="minor"/>
    </font>
    <font>
      <b/>
      <sz val="11"/>
      <color rgb="FFFFFFFF"/>
      <name val="Calibri"/>
      <family val="2"/>
      <scheme val="minor"/>
    </font>
    <font>
      <b/>
      <sz val="9"/>
      <color theme="0"/>
      <name val="Verdana"/>
      <family val="2"/>
    </font>
    <font>
      <b/>
      <sz val="8"/>
      <color theme="0"/>
      <name val="Verdana"/>
      <family val="2"/>
    </font>
    <font>
      <sz val="10"/>
      <color theme="0"/>
      <name val="Verdana"/>
      <family val="2"/>
    </font>
    <font>
      <b/>
      <sz val="8"/>
      <color theme="1"/>
      <name val="Verdana"/>
      <family val="2"/>
    </font>
    <font>
      <sz val="11"/>
      <color rgb="FF000000"/>
      <name val="Calibri"/>
      <family val="2"/>
      <scheme val="minor"/>
    </font>
    <font>
      <b/>
      <sz val="11"/>
      <color rgb="FFFF0000"/>
      <name val="Verdana"/>
      <family val="2"/>
    </font>
    <font>
      <sz val="9"/>
      <color rgb="FF000000"/>
      <name val="Arial"/>
      <family val="2"/>
    </font>
    <font>
      <sz val="7"/>
      <color theme="1"/>
      <name val="Times New Roman"/>
      <family val="1"/>
    </font>
    <font>
      <sz val="9"/>
      <color rgb="FF000000"/>
      <name val="Calibri"/>
      <family val="2"/>
    </font>
    <font>
      <sz val="7"/>
      <color theme="1"/>
      <name val="Arial"/>
      <family val="2"/>
    </font>
    <font>
      <b/>
      <sz val="9"/>
      <color theme="1"/>
      <name val="Verdana"/>
      <family val="2"/>
    </font>
    <font>
      <b/>
      <sz val="11"/>
      <color rgb="FFFFFFFF"/>
      <name val="Arial"/>
      <family val="2"/>
    </font>
    <font>
      <b/>
      <sz val="11"/>
      <color rgb="FF000000"/>
      <name val="Arial"/>
      <family val="2"/>
    </font>
    <font>
      <sz val="11"/>
      <color rgb="FF000000"/>
      <name val="Arial"/>
      <family val="2"/>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tint="-0.34998626667073579"/>
        <bgColor indexed="64"/>
      </patternFill>
    </fill>
    <fill>
      <patternFill patternType="solid">
        <fgColor rgb="FFC000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D9D9D9"/>
        <bgColor indexed="64"/>
      </patternFill>
    </fill>
  </fills>
  <borders count="8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double">
        <color indexed="64"/>
      </left>
      <right style="medium">
        <color rgb="FF808080"/>
      </right>
      <top/>
      <bottom style="medium">
        <color rgb="FF9BBB59"/>
      </bottom>
      <diagonal/>
    </border>
    <border>
      <left/>
      <right style="medium">
        <color rgb="FF808080"/>
      </right>
      <top/>
      <bottom style="medium">
        <color rgb="FF9BBB59"/>
      </bottom>
      <diagonal/>
    </border>
    <border>
      <left/>
      <right style="double">
        <color indexed="64"/>
      </right>
      <top/>
      <bottom style="medium">
        <color rgb="FF9BBB59"/>
      </bottom>
      <diagonal/>
    </border>
    <border>
      <left style="double">
        <color indexed="64"/>
      </left>
      <right style="medium">
        <color rgb="FF808080"/>
      </right>
      <top/>
      <bottom style="medium">
        <color rgb="FF808080"/>
      </bottom>
      <diagonal/>
    </border>
    <border>
      <left/>
      <right style="medium">
        <color rgb="FF808080"/>
      </right>
      <top/>
      <bottom style="medium">
        <color rgb="FF808080"/>
      </bottom>
      <diagonal/>
    </border>
    <border>
      <left/>
      <right style="double">
        <color indexed="64"/>
      </right>
      <top/>
      <bottom style="medium">
        <color rgb="FF808080"/>
      </bottom>
      <diagonal/>
    </border>
    <border>
      <left style="double">
        <color indexed="64"/>
      </left>
      <right style="medium">
        <color rgb="FF808080"/>
      </right>
      <top/>
      <bottom style="double">
        <color indexed="64"/>
      </bottom>
      <diagonal/>
    </border>
    <border>
      <left/>
      <right style="medium">
        <color rgb="FF808080"/>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s>
  <cellStyleXfs count="16">
    <xf numFmtId="164" fontId="0" fillId="0" borderId="0"/>
    <xf numFmtId="164" fontId="1" fillId="0" borderId="0"/>
    <xf numFmtId="164" fontId="1" fillId="0" borderId="0" applyFont="0" applyFill="0" applyBorder="0" applyAlignment="0" applyProtection="0"/>
    <xf numFmtId="164" fontId="1" fillId="0" borderId="0"/>
    <xf numFmtId="164" fontId="12" fillId="0" borderId="0"/>
    <xf numFmtId="44" fontId="12" fillId="0" borderId="0" applyFont="0" applyFill="0" applyBorder="0" applyAlignment="0" applyProtection="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44" fontId="12" fillId="0" borderId="0" applyFont="0" applyFill="0" applyBorder="0" applyAlignment="0" applyProtection="0"/>
    <xf numFmtId="0" fontId="12" fillId="0" borderId="0"/>
    <xf numFmtId="0" fontId="12" fillId="0" borderId="0"/>
  </cellStyleXfs>
  <cellXfs count="694">
    <xf numFmtId="164" fontId="0" fillId="0" borderId="0" xfId="0"/>
    <xf numFmtId="164" fontId="8" fillId="3" borderId="0" xfId="0" applyFont="1" applyFill="1" applyAlignment="1" applyProtection="1">
      <alignment horizontal="left" vertical="center" wrapText="1"/>
    </xf>
    <xf numFmtId="164" fontId="2" fillId="7" borderId="25" xfId="0" applyFont="1" applyFill="1" applyBorder="1" applyAlignment="1" applyProtection="1">
      <alignment horizontal="left" vertical="center" wrapText="1"/>
      <protection locked="0"/>
    </xf>
    <xf numFmtId="164" fontId="2" fillId="7" borderId="13" xfId="0" applyFont="1" applyFill="1" applyBorder="1" applyAlignment="1" applyProtection="1">
      <alignment horizontal="left" vertical="center" wrapText="1"/>
      <protection locked="0"/>
    </xf>
    <xf numFmtId="164" fontId="2" fillId="3" borderId="0" xfId="1" applyFont="1" applyFill="1" applyAlignment="1" applyProtection="1">
      <alignment horizontal="left" vertical="center" wrapText="1"/>
    </xf>
    <xf numFmtId="164" fontId="2" fillId="7" borderId="29" xfId="0" applyFont="1" applyFill="1" applyBorder="1" applyAlignment="1" applyProtection="1">
      <alignment horizontal="left" vertical="center" wrapText="1"/>
      <protection locked="0"/>
    </xf>
    <xf numFmtId="164" fontId="8" fillId="3" borderId="0" xfId="0" applyFont="1" applyFill="1" applyAlignment="1" applyProtection="1">
      <alignment horizontal="center" vertical="center" wrapText="1"/>
    </xf>
    <xf numFmtId="164" fontId="4" fillId="2" borderId="29" xfId="1" applyFont="1" applyFill="1" applyBorder="1" applyAlignment="1" applyProtection="1">
      <alignment horizontal="center" vertical="center" wrapText="1"/>
    </xf>
    <xf numFmtId="164" fontId="0" fillId="0" borderId="0" xfId="0" applyNumberFormat="1"/>
    <xf numFmtId="0" fontId="2" fillId="0" borderId="27" xfId="0" applyNumberFormat="1" applyFont="1" applyBorder="1" applyAlignment="1" applyProtection="1">
      <alignment horizontal="center" vertical="center" wrapText="1"/>
    </xf>
    <xf numFmtId="0" fontId="2" fillId="6" borderId="27" xfId="0" applyNumberFormat="1" applyFont="1" applyFill="1" applyBorder="1" applyAlignment="1" applyProtection="1">
      <alignment horizontal="center" vertical="center" wrapText="1"/>
    </xf>
    <xf numFmtId="0" fontId="8" fillId="3" borderId="0" xfId="0" applyNumberFormat="1" applyFont="1" applyFill="1" applyAlignment="1" applyProtection="1">
      <alignment horizontal="center" vertical="center" wrapText="1"/>
    </xf>
    <xf numFmtId="0" fontId="0" fillId="3" borderId="0" xfId="0" applyNumberFormat="1" applyFill="1" applyBorder="1"/>
    <xf numFmtId="49" fontId="8" fillId="6" borderId="30" xfId="0" applyNumberFormat="1" applyFont="1" applyFill="1" applyBorder="1" applyAlignment="1" applyProtection="1">
      <alignment horizontal="center" vertical="center" wrapText="1"/>
      <protection locked="0"/>
    </xf>
    <xf numFmtId="49" fontId="8" fillId="3" borderId="36" xfId="0" applyNumberFormat="1" applyFont="1" applyFill="1" applyBorder="1" applyAlignment="1" applyProtection="1">
      <alignment horizontal="center" vertical="center" wrapText="1"/>
      <protection locked="0"/>
    </xf>
    <xf numFmtId="165" fontId="8" fillId="3" borderId="0" xfId="0" applyNumberFormat="1" applyFont="1" applyFill="1" applyProtection="1"/>
    <xf numFmtId="164" fontId="8" fillId="3" borderId="0" xfId="0" applyFont="1" applyFill="1" applyProtection="1"/>
    <xf numFmtId="165" fontId="8" fillId="3" borderId="0" xfId="0" applyNumberFormat="1" applyFont="1" applyFill="1" applyAlignment="1" applyProtection="1">
      <alignment horizontal="center" vertical="center" wrapText="1"/>
    </xf>
    <xf numFmtId="1" fontId="7" fillId="7" borderId="25" xfId="0" applyNumberFormat="1" applyFont="1" applyFill="1" applyBorder="1" applyAlignment="1" applyProtection="1">
      <alignment horizontal="center" vertical="center" wrapText="1"/>
      <protection locked="0"/>
    </xf>
    <xf numFmtId="165" fontId="2" fillId="3" borderId="0" xfId="0" applyNumberFormat="1" applyFont="1" applyFill="1" applyProtection="1"/>
    <xf numFmtId="164" fontId="2" fillId="3" borderId="0" xfId="0" applyFont="1" applyFill="1" applyProtection="1"/>
    <xf numFmtId="164" fontId="2" fillId="3" borderId="0" xfId="0" applyFont="1" applyFill="1" applyAlignment="1" applyProtection="1">
      <alignment horizontal="left" vertical="center" wrapText="1"/>
    </xf>
    <xf numFmtId="164" fontId="2" fillId="3" borderId="0" xfId="0" applyFont="1" applyFill="1" applyAlignment="1" applyProtection="1">
      <alignment horizontal="center" vertical="center" wrapText="1"/>
    </xf>
    <xf numFmtId="0" fontId="2" fillId="3" borderId="0" xfId="0" applyNumberFormat="1" applyFont="1" applyFill="1" applyAlignment="1" applyProtection="1">
      <alignment horizontal="left" vertical="center" wrapText="1"/>
    </xf>
    <xf numFmtId="0" fontId="2" fillId="7" borderId="25" xfId="0" applyNumberFormat="1" applyFont="1" applyFill="1" applyBorder="1" applyAlignment="1" applyProtection="1">
      <alignment horizontal="center" vertical="center" wrapText="1"/>
      <protection locked="0"/>
    </xf>
    <xf numFmtId="0" fontId="2" fillId="7" borderId="30" xfId="0" applyNumberFormat="1" applyFont="1" applyFill="1" applyBorder="1" applyAlignment="1" applyProtection="1">
      <alignment horizontal="center" vertical="center" wrapText="1"/>
      <protection locked="0"/>
    </xf>
    <xf numFmtId="0" fontId="2" fillId="7" borderId="13" xfId="0" applyNumberFormat="1" applyFont="1" applyFill="1" applyBorder="1" applyAlignment="1" applyProtection="1">
      <alignment horizontal="center" vertical="center" wrapText="1"/>
      <protection locked="0"/>
    </xf>
    <xf numFmtId="0" fontId="2" fillId="7" borderId="45" xfId="0" applyNumberFormat="1" applyFont="1" applyFill="1" applyBorder="1" applyAlignment="1" applyProtection="1">
      <alignment horizontal="center" vertical="center" wrapText="1"/>
      <protection locked="0"/>
    </xf>
    <xf numFmtId="0" fontId="8" fillId="3" borderId="0" xfId="0" applyNumberFormat="1" applyFont="1" applyFill="1" applyProtection="1"/>
    <xf numFmtId="1" fontId="2" fillId="6" borderId="27" xfId="0" applyNumberFormat="1" applyFont="1" applyFill="1" applyBorder="1" applyAlignment="1" applyProtection="1">
      <alignment horizontal="center" vertical="center" wrapText="1"/>
    </xf>
    <xf numFmtId="1" fontId="2" fillId="0" borderId="17" xfId="0" applyNumberFormat="1" applyFont="1" applyBorder="1" applyAlignment="1" applyProtection="1">
      <alignment horizontal="center" vertical="center" wrapText="1"/>
    </xf>
    <xf numFmtId="164" fontId="2" fillId="7" borderId="25" xfId="0" applyFont="1" applyFill="1" applyBorder="1" applyAlignment="1" applyProtection="1">
      <alignment vertical="center" wrapText="1"/>
      <protection locked="0"/>
    </xf>
    <xf numFmtId="164" fontId="2" fillId="7" borderId="65" xfId="0" applyFont="1" applyFill="1" applyBorder="1" applyAlignment="1" applyProtection="1">
      <alignment horizontal="left" vertical="center" wrapText="1"/>
      <protection locked="0"/>
    </xf>
    <xf numFmtId="164" fontId="4" fillId="5" borderId="52" xfId="0" applyFont="1" applyFill="1" applyBorder="1" applyAlignment="1" applyProtection="1">
      <alignment horizontal="left" vertical="center" wrapText="1"/>
    </xf>
    <xf numFmtId="0" fontId="4" fillId="5" borderId="48" xfId="0" applyNumberFormat="1" applyFont="1" applyFill="1" applyBorder="1" applyAlignment="1" applyProtection="1">
      <alignment horizontal="center" vertical="center" wrapText="1"/>
    </xf>
    <xf numFmtId="1" fontId="2" fillId="0" borderId="27" xfId="0" applyNumberFormat="1" applyFont="1" applyFill="1" applyBorder="1" applyAlignment="1" applyProtection="1">
      <alignment horizontal="center" vertical="center" wrapText="1"/>
    </xf>
    <xf numFmtId="164" fontId="8" fillId="0" borderId="0" xfId="0" applyFont="1" applyFill="1" applyAlignment="1" applyProtection="1">
      <alignment horizontal="left" vertical="center" wrapText="1"/>
    </xf>
    <xf numFmtId="164" fontId="2" fillId="7" borderId="20" xfId="0" applyFont="1" applyFill="1" applyBorder="1" applyAlignment="1" applyProtection="1">
      <alignment horizontal="left" vertical="center" wrapText="1"/>
      <protection locked="0"/>
    </xf>
    <xf numFmtId="0" fontId="4" fillId="5" borderId="53" xfId="0" applyNumberFormat="1" applyFont="1" applyFill="1" applyBorder="1" applyAlignment="1" applyProtection="1">
      <alignment horizontal="center" vertical="center" wrapText="1"/>
    </xf>
    <xf numFmtId="164" fontId="2" fillId="7" borderId="20" xfId="0" applyFont="1" applyFill="1" applyBorder="1" applyAlignment="1" applyProtection="1">
      <alignment vertical="center" wrapText="1"/>
      <protection locked="0"/>
    </xf>
    <xf numFmtId="164" fontId="2" fillId="7" borderId="29" xfId="0" applyFont="1" applyFill="1" applyBorder="1" applyAlignment="1" applyProtection="1">
      <alignment vertical="center" wrapText="1"/>
      <protection locked="0"/>
    </xf>
    <xf numFmtId="164" fontId="4" fillId="5" borderId="52" xfId="1" applyFont="1" applyFill="1" applyBorder="1" applyAlignment="1" applyProtection="1">
      <alignment horizontal="left" vertical="center" wrapText="1"/>
    </xf>
    <xf numFmtId="0" fontId="4" fillId="5" borderId="48" xfId="1" applyNumberFormat="1" applyFont="1" applyFill="1" applyBorder="1" applyAlignment="1" applyProtection="1">
      <alignment horizontal="center" vertical="center" wrapText="1"/>
    </xf>
    <xf numFmtId="164" fontId="8" fillId="3" borderId="25" xfId="0" applyFont="1" applyFill="1" applyBorder="1" applyAlignment="1" applyProtection="1">
      <alignment horizontal="left" vertical="center" wrapText="1"/>
    </xf>
    <xf numFmtId="164" fontId="4" fillId="5" borderId="67" xfId="0" applyFont="1" applyFill="1" applyBorder="1" applyAlignment="1" applyProtection="1">
      <alignment horizontal="left" vertical="center" wrapText="1"/>
    </xf>
    <xf numFmtId="1" fontId="2" fillId="6" borderId="17" xfId="0" applyNumberFormat="1" applyFont="1" applyFill="1" applyBorder="1" applyAlignment="1" applyProtection="1">
      <alignment horizontal="center" vertical="center" wrapText="1"/>
    </xf>
    <xf numFmtId="1" fontId="2" fillId="6" borderId="28" xfId="1" applyNumberFormat="1" applyFont="1" applyFill="1" applyBorder="1" applyAlignment="1" applyProtection="1">
      <alignment horizontal="center" vertical="center" wrapText="1"/>
    </xf>
    <xf numFmtId="1" fontId="2" fillId="6" borderId="22" xfId="1" applyNumberFormat="1" applyFont="1" applyFill="1" applyBorder="1" applyAlignment="1" applyProtection="1">
      <alignment horizontal="center" vertical="center" wrapText="1"/>
    </xf>
    <xf numFmtId="1" fontId="2" fillId="6" borderId="39" xfId="1" applyNumberFormat="1" applyFont="1" applyFill="1" applyBorder="1" applyAlignment="1" applyProtection="1">
      <alignment horizontal="center" vertical="center" wrapText="1"/>
    </xf>
    <xf numFmtId="1" fontId="2" fillId="6" borderId="18" xfId="1" applyNumberFormat="1" applyFont="1" applyFill="1" applyBorder="1" applyAlignment="1" applyProtection="1">
      <alignment horizontal="left" vertical="center" wrapText="1"/>
    </xf>
    <xf numFmtId="1" fontId="2" fillId="6" borderId="26" xfId="1" applyNumberFormat="1" applyFont="1" applyFill="1" applyBorder="1" applyAlignment="1" applyProtection="1">
      <alignment horizontal="left" vertical="center" wrapText="1"/>
    </xf>
    <xf numFmtId="1" fontId="2" fillId="6" borderId="31" xfId="1" applyNumberFormat="1" applyFont="1" applyFill="1" applyBorder="1" applyAlignment="1" applyProtection="1">
      <alignment horizontal="left" vertical="center" wrapText="1"/>
    </xf>
    <xf numFmtId="1" fontId="2" fillId="6" borderId="25" xfId="1" applyNumberFormat="1" applyFont="1" applyFill="1" applyBorder="1" applyAlignment="1" applyProtection="1">
      <alignment horizontal="left" vertical="center" wrapText="1"/>
    </xf>
    <xf numFmtId="1" fontId="2" fillId="6" borderId="29" xfId="1" applyNumberFormat="1" applyFont="1" applyFill="1" applyBorder="1" applyAlignment="1" applyProtection="1">
      <alignment horizontal="left" vertical="center" wrapText="1"/>
    </xf>
    <xf numFmtId="0" fontId="2" fillId="6" borderId="40" xfId="1" applyNumberFormat="1" applyFont="1" applyFill="1" applyBorder="1" applyAlignment="1" applyProtection="1">
      <alignment horizontal="left" vertical="center" wrapText="1"/>
    </xf>
    <xf numFmtId="1" fontId="2" fillId="6" borderId="20" xfId="1" applyNumberFormat="1" applyFont="1" applyFill="1" applyBorder="1" applyAlignment="1" applyProtection="1">
      <alignment horizontal="center" vertical="center" wrapText="1"/>
    </xf>
    <xf numFmtId="1" fontId="2" fillId="6" borderId="20" xfId="1" applyNumberFormat="1" applyFont="1" applyFill="1" applyBorder="1" applyAlignment="1" applyProtection="1">
      <alignment horizontal="left" vertical="center" wrapText="1"/>
    </xf>
    <xf numFmtId="164" fontId="0" fillId="0" borderId="0" xfId="0"/>
    <xf numFmtId="1" fontId="2" fillId="6" borderId="26" xfId="1" applyNumberFormat="1" applyFont="1" applyFill="1" applyBorder="1" applyAlignment="1" applyProtection="1">
      <alignment horizontal="center" vertical="center" wrapText="1"/>
    </xf>
    <xf numFmtId="1" fontId="2" fillId="6" borderId="27" xfId="1" applyNumberFormat="1" applyFont="1" applyFill="1" applyBorder="1" applyAlignment="1" applyProtection="1">
      <alignment horizontal="center" vertical="center" wrapText="1"/>
    </xf>
    <xf numFmtId="1" fontId="2" fillId="6" borderId="30" xfId="1" applyNumberFormat="1" applyFont="1" applyFill="1" applyBorder="1" applyAlignment="1" applyProtection="1">
      <alignment horizontal="center" vertical="center" wrapText="1"/>
    </xf>
    <xf numFmtId="1" fontId="2" fillId="6" borderId="25" xfId="1" applyNumberFormat="1" applyFont="1" applyFill="1" applyBorder="1" applyAlignment="1" applyProtection="1">
      <alignment horizontal="center" vertical="center" wrapText="1"/>
    </xf>
    <xf numFmtId="1" fontId="2" fillId="6" borderId="33" xfId="1" applyNumberFormat="1" applyFont="1" applyFill="1" applyBorder="1" applyAlignment="1" applyProtection="1">
      <alignment horizontal="center" vertical="center" wrapText="1"/>
    </xf>
    <xf numFmtId="1" fontId="2" fillId="6" borderId="18" xfId="1" applyNumberFormat="1" applyFont="1" applyFill="1" applyBorder="1" applyAlignment="1" applyProtection="1">
      <alignment horizontal="center" vertical="center" wrapText="1"/>
    </xf>
    <xf numFmtId="164" fontId="2" fillId="6" borderId="21" xfId="1" applyNumberFormat="1" applyFont="1" applyFill="1" applyBorder="1" applyAlignment="1" applyProtection="1">
      <alignment horizontal="center" vertical="center" wrapText="1"/>
    </xf>
    <xf numFmtId="1" fontId="2" fillId="6" borderId="29" xfId="1" applyNumberFormat="1" applyFont="1" applyFill="1" applyBorder="1" applyAlignment="1" applyProtection="1">
      <alignment horizontal="center" vertical="center" wrapText="1"/>
    </xf>
    <xf numFmtId="1" fontId="2" fillId="6" borderId="31" xfId="1" applyNumberFormat="1" applyFont="1" applyFill="1" applyBorder="1" applyAlignment="1" applyProtection="1">
      <alignment horizontal="center" vertical="center" wrapText="1"/>
    </xf>
    <xf numFmtId="1" fontId="2" fillId="6" borderId="17" xfId="1" applyNumberFormat="1" applyFont="1" applyFill="1" applyBorder="1" applyAlignment="1" applyProtection="1">
      <alignment horizontal="center" vertical="center" wrapText="1"/>
    </xf>
    <xf numFmtId="0" fontId="2" fillId="6" borderId="40" xfId="1" applyNumberFormat="1" applyFont="1" applyFill="1" applyBorder="1" applyAlignment="1" applyProtection="1">
      <alignment horizontal="center" vertical="center" wrapText="1"/>
    </xf>
    <xf numFmtId="0" fontId="17" fillId="0" borderId="25" xfId="8" quotePrefix="1" applyNumberFormat="1" applyFont="1" applyFill="1" applyBorder="1" applyAlignment="1">
      <alignment horizontal="center" vertical="center"/>
    </xf>
    <xf numFmtId="164" fontId="18" fillId="6" borderId="25" xfId="0" applyFont="1" applyFill="1" applyBorder="1" applyAlignment="1">
      <alignment horizontal="center"/>
    </xf>
    <xf numFmtId="0" fontId="7" fillId="0" borderId="25" xfId="0" applyNumberFormat="1" applyFont="1" applyBorder="1" applyAlignment="1" applyProtection="1">
      <alignment horizontal="center" vertical="center" wrapText="1"/>
    </xf>
    <xf numFmtId="0" fontId="18" fillId="0" borderId="25" xfId="0" applyNumberFormat="1" applyFont="1" applyBorder="1" applyAlignment="1">
      <alignment horizontal="center" vertical="center"/>
    </xf>
    <xf numFmtId="164" fontId="18" fillId="6" borderId="25" xfId="0" applyFont="1" applyFill="1" applyBorder="1" applyAlignment="1">
      <alignment horizontal="center" vertical="center" wrapText="1"/>
    </xf>
    <xf numFmtId="0" fontId="20" fillId="6" borderId="25" xfId="7" applyNumberFormat="1" applyFont="1" applyFill="1" applyBorder="1" applyAlignment="1">
      <alignment horizontal="left" vertical="center" wrapText="1"/>
    </xf>
    <xf numFmtId="0" fontId="18" fillId="6" borderId="25" xfId="7" applyFont="1" applyFill="1" applyBorder="1" applyAlignment="1">
      <alignment horizontal="left" vertical="center" wrapText="1"/>
    </xf>
    <xf numFmtId="0" fontId="7" fillId="6" borderId="25" xfId="8" applyNumberFormat="1" applyFont="1" applyFill="1" applyBorder="1" applyAlignment="1">
      <alignment horizontal="left" vertical="center" wrapText="1"/>
    </xf>
    <xf numFmtId="164" fontId="7" fillId="3" borderId="25" xfId="0" applyFont="1" applyFill="1" applyBorder="1" applyAlignment="1" applyProtection="1">
      <alignment horizontal="left" vertical="center" wrapText="1"/>
    </xf>
    <xf numFmtId="0" fontId="7" fillId="3" borderId="25" xfId="0" applyNumberFormat="1" applyFont="1" applyFill="1" applyBorder="1" applyAlignment="1" applyProtection="1">
      <alignment horizontal="center" wrapText="1"/>
    </xf>
    <xf numFmtId="0" fontId="18" fillId="0" borderId="25" xfId="0" applyNumberFormat="1" applyFont="1" applyBorder="1" applyAlignment="1">
      <alignment horizontal="center"/>
    </xf>
    <xf numFmtId="0" fontId="7" fillId="0" borderId="25" xfId="8" applyNumberFormat="1" applyFont="1" applyFill="1" applyBorder="1" applyAlignment="1">
      <alignment horizontal="left" vertical="center"/>
    </xf>
    <xf numFmtId="0" fontId="7" fillId="0" borderId="25" xfId="8" applyNumberFormat="1" applyFont="1" applyFill="1" applyBorder="1" applyAlignment="1">
      <alignment horizontal="left" vertical="center" wrapText="1"/>
    </xf>
    <xf numFmtId="0" fontId="7" fillId="0" borderId="25" xfId="8" quotePrefix="1" applyNumberFormat="1" applyFont="1" applyFill="1" applyBorder="1" applyAlignment="1">
      <alignment horizontal="left" vertical="center" wrapText="1"/>
    </xf>
    <xf numFmtId="164" fontId="7" fillId="0" borderId="25" xfId="0" applyFont="1" applyBorder="1" applyAlignment="1" applyProtection="1">
      <alignment vertical="center" wrapText="1"/>
    </xf>
    <xf numFmtId="0" fontId="7" fillId="0" borderId="0" xfId="0" applyNumberFormat="1" applyFont="1" applyBorder="1" applyAlignment="1" applyProtection="1">
      <alignment horizontal="center" vertical="center" wrapText="1"/>
    </xf>
    <xf numFmtId="0" fontId="2" fillId="6" borderId="22" xfId="1" applyNumberFormat="1" applyFont="1" applyFill="1" applyBorder="1" applyAlignment="1" applyProtection="1">
      <alignment horizontal="center" vertical="center" wrapText="1"/>
    </xf>
    <xf numFmtId="1" fontId="2" fillId="6" borderId="13" xfId="1" applyNumberFormat="1" applyFont="1" applyFill="1" applyBorder="1" applyAlignment="1" applyProtection="1">
      <alignment horizontal="center" vertical="center" wrapText="1"/>
    </xf>
    <xf numFmtId="1" fontId="2" fillId="6" borderId="13" xfId="1" applyNumberFormat="1" applyFont="1" applyFill="1" applyBorder="1" applyAlignment="1" applyProtection="1">
      <alignment horizontal="left" vertical="center" wrapText="1"/>
    </xf>
    <xf numFmtId="164" fontId="17" fillId="6" borderId="0" xfId="0" applyFont="1" applyFill="1" applyProtection="1">
      <protection locked="0"/>
    </xf>
    <xf numFmtId="164" fontId="18" fillId="6" borderId="25" xfId="0" applyFont="1" applyFill="1" applyBorder="1" applyAlignment="1">
      <alignment horizontal="left" wrapText="1"/>
    </xf>
    <xf numFmtId="164" fontId="18" fillId="6" borderId="25" xfId="0" applyFont="1" applyFill="1" applyBorder="1" applyAlignment="1">
      <alignment horizontal="left"/>
    </xf>
    <xf numFmtId="164" fontId="2" fillId="7" borderId="5" xfId="0" applyFont="1" applyFill="1" applyBorder="1" applyAlignment="1" applyProtection="1">
      <alignment horizontal="center" vertical="center" wrapText="1"/>
      <protection locked="0"/>
    </xf>
    <xf numFmtId="164" fontId="2" fillId="7" borderId="37" xfId="0" applyFont="1" applyFill="1" applyBorder="1" applyAlignment="1" applyProtection="1">
      <alignment horizontal="center" vertical="center" wrapText="1"/>
      <protection locked="0"/>
    </xf>
    <xf numFmtId="164" fontId="2" fillId="7" borderId="0" xfId="0" applyFont="1" applyFill="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xf>
    <xf numFmtId="1" fontId="4" fillId="5" borderId="68" xfId="0" applyNumberFormat="1" applyFont="1" applyFill="1" applyBorder="1" applyAlignment="1" applyProtection="1">
      <alignment horizontal="center" vertical="center" wrapText="1"/>
    </xf>
    <xf numFmtId="1" fontId="2" fillId="0" borderId="27" xfId="0" applyNumberFormat="1" applyFont="1" applyBorder="1" applyAlignment="1" applyProtection="1">
      <alignment horizontal="center" vertical="center" wrapText="1"/>
    </xf>
    <xf numFmtId="164" fontId="27" fillId="12" borderId="52" xfId="0" applyFont="1" applyFill="1" applyBorder="1" applyAlignment="1" applyProtection="1">
      <alignment horizontal="left" vertical="center" wrapText="1"/>
    </xf>
    <xf numFmtId="164" fontId="22" fillId="12" borderId="52" xfId="0" applyFont="1" applyFill="1" applyBorder="1" applyAlignment="1" applyProtection="1">
      <alignment horizontal="left" vertical="center" wrapText="1"/>
    </xf>
    <xf numFmtId="0" fontId="22" fillId="12" borderId="48" xfId="0" applyNumberFormat="1" applyFont="1" applyFill="1" applyBorder="1" applyAlignment="1" applyProtection="1">
      <alignment horizontal="center" vertical="center" wrapText="1"/>
    </xf>
    <xf numFmtId="164" fontId="28" fillId="12" borderId="47" xfId="0" applyFont="1" applyFill="1" applyBorder="1" applyAlignment="1" applyProtection="1">
      <alignment horizontal="center" vertical="center" wrapText="1"/>
    </xf>
    <xf numFmtId="164" fontId="28" fillId="12" borderId="48" xfId="0" applyFont="1" applyFill="1" applyBorder="1" applyAlignment="1" applyProtection="1">
      <alignment horizontal="center" vertical="center" wrapText="1"/>
    </xf>
    <xf numFmtId="0" fontId="6" fillId="9" borderId="48" xfId="1" applyNumberFormat="1" applyFont="1" applyFill="1" applyBorder="1" applyAlignment="1" applyProtection="1">
      <alignment horizontal="center" vertical="center" wrapText="1"/>
    </xf>
    <xf numFmtId="164" fontId="2" fillId="7" borderId="63" xfId="0" applyFont="1" applyFill="1" applyBorder="1" applyAlignment="1" applyProtection="1">
      <alignment horizontal="left" vertical="center" wrapText="1"/>
      <protection locked="0"/>
    </xf>
    <xf numFmtId="0" fontId="11" fillId="12" borderId="48" xfId="1" applyNumberFormat="1" applyFont="1" applyFill="1" applyBorder="1" applyAlignment="1" applyProtection="1">
      <alignment horizontal="center" vertical="center" wrapText="1"/>
    </xf>
    <xf numFmtId="0" fontId="5" fillId="12" borderId="53" xfId="1" applyNumberFormat="1" applyFont="1" applyFill="1" applyBorder="1" applyAlignment="1" applyProtection="1">
      <alignment horizontal="center" vertical="center" wrapText="1"/>
    </xf>
    <xf numFmtId="0" fontId="6" fillId="9" borderId="53" xfId="0" applyNumberFormat="1" applyFont="1" applyFill="1" applyBorder="1" applyAlignment="1" applyProtection="1">
      <alignment horizontal="center" vertical="center" wrapText="1"/>
    </xf>
    <xf numFmtId="0" fontId="6" fillId="9" borderId="48" xfId="0" applyNumberFormat="1" applyFont="1" applyFill="1" applyBorder="1" applyAlignment="1" applyProtection="1">
      <alignment horizontal="center" vertical="center" wrapText="1"/>
    </xf>
    <xf numFmtId="0" fontId="6" fillId="9" borderId="40" xfId="0" applyNumberFormat="1" applyFont="1" applyFill="1" applyBorder="1" applyAlignment="1" applyProtection="1">
      <alignment horizontal="center" vertical="center" wrapText="1"/>
    </xf>
    <xf numFmtId="0" fontId="6" fillId="13" borderId="68" xfId="0" applyNumberFormat="1" applyFont="1" applyFill="1" applyBorder="1" applyAlignment="1" applyProtection="1">
      <alignment horizontal="center" vertical="center" wrapText="1"/>
    </xf>
    <xf numFmtId="0" fontId="6" fillId="13" borderId="22" xfId="0" applyNumberFormat="1" applyFont="1" applyFill="1" applyBorder="1" applyAlignment="1" applyProtection="1">
      <alignment horizontal="center" vertical="center" wrapText="1"/>
    </xf>
    <xf numFmtId="0" fontId="6" fillId="13" borderId="48" xfId="0" applyNumberFormat="1" applyFont="1" applyFill="1" applyBorder="1" applyAlignment="1" applyProtection="1">
      <alignment horizontal="center" vertical="center" wrapText="1"/>
    </xf>
    <xf numFmtId="1" fontId="2" fillId="0" borderId="6" xfId="0" applyNumberFormat="1" applyFont="1" applyBorder="1" applyAlignment="1" applyProtection="1">
      <alignment horizontal="center" vertical="center" wrapText="1"/>
    </xf>
    <xf numFmtId="49" fontId="8" fillId="6" borderId="25" xfId="0" applyNumberFormat="1" applyFont="1" applyFill="1" applyBorder="1" applyAlignment="1" applyProtection="1">
      <alignment horizontal="left" vertical="center" wrapText="1"/>
    </xf>
    <xf numFmtId="164" fontId="2" fillId="0" borderId="26" xfId="0" applyFont="1" applyFill="1" applyBorder="1" applyAlignment="1" applyProtection="1">
      <alignment vertical="center" wrapText="1"/>
    </xf>
    <xf numFmtId="164" fontId="4" fillId="8" borderId="8" xfId="0" applyFont="1" applyFill="1" applyBorder="1" applyAlignment="1" applyProtection="1">
      <alignment vertical="center" wrapText="1"/>
    </xf>
    <xf numFmtId="164" fontId="19" fillId="12" borderId="25" xfId="0" applyFont="1" applyFill="1" applyBorder="1" applyAlignment="1">
      <alignment horizontal="center"/>
    </xf>
    <xf numFmtId="164" fontId="19" fillId="12" borderId="25" xfId="0" applyNumberFormat="1" applyFont="1" applyFill="1" applyBorder="1" applyAlignment="1">
      <alignment horizontal="center"/>
    </xf>
    <xf numFmtId="0" fontId="19" fillId="12" borderId="25" xfId="0" applyNumberFormat="1" applyFont="1" applyFill="1" applyBorder="1" applyAlignment="1" applyProtection="1">
      <alignment horizontal="center" vertical="center" wrapText="1"/>
    </xf>
    <xf numFmtId="164" fontId="19" fillId="12" borderId="25" xfId="0" applyFont="1" applyFill="1" applyBorder="1" applyAlignment="1">
      <alignment horizontal="center" vertical="center"/>
    </xf>
    <xf numFmtId="1" fontId="5" fillId="12" borderId="68" xfId="1" applyNumberFormat="1" applyFont="1" applyFill="1" applyBorder="1" applyAlignment="1" applyProtection="1">
      <alignment horizontal="center" vertical="center" wrapText="1"/>
    </xf>
    <xf numFmtId="1" fontId="5" fillId="12" borderId="49" xfId="1" applyNumberFormat="1" applyFont="1" applyFill="1" applyBorder="1" applyAlignment="1" applyProtection="1">
      <alignment horizontal="center" vertical="center" wrapText="1"/>
    </xf>
    <xf numFmtId="1" fontId="6" fillId="9" borderId="1" xfId="1" applyNumberFormat="1" applyFont="1" applyFill="1" applyBorder="1" applyAlignment="1" applyProtection="1">
      <alignment horizontal="center" vertical="center" wrapText="1"/>
    </xf>
    <xf numFmtId="1" fontId="6" fillId="9" borderId="48" xfId="1" applyNumberFormat="1" applyFont="1" applyFill="1" applyBorder="1" applyAlignment="1" applyProtection="1">
      <alignment horizontal="center" vertical="center" wrapText="1"/>
    </xf>
    <xf numFmtId="1" fontId="6" fillId="9" borderId="66" xfId="1" applyNumberFormat="1" applyFont="1" applyFill="1" applyBorder="1" applyAlignment="1" applyProtection="1">
      <alignment horizontal="center" vertical="center" wrapText="1"/>
    </xf>
    <xf numFmtId="1" fontId="6" fillId="9" borderId="68" xfId="1" applyNumberFormat="1" applyFont="1" applyFill="1" applyBorder="1" applyAlignment="1" applyProtection="1">
      <alignment horizontal="center" vertical="center" wrapText="1"/>
    </xf>
    <xf numFmtId="164" fontId="6" fillId="9" borderId="66" xfId="1" applyNumberFormat="1" applyFont="1" applyFill="1" applyBorder="1" applyAlignment="1" applyProtection="1">
      <alignment horizontal="center" vertical="center" wrapText="1"/>
    </xf>
    <xf numFmtId="1" fontId="6" fillId="14" borderId="47" xfId="1" applyNumberFormat="1" applyFont="1" applyFill="1" applyBorder="1" applyAlignment="1" applyProtection="1">
      <alignment horizontal="center" vertical="center" wrapText="1"/>
    </xf>
    <xf numFmtId="1" fontId="6" fillId="14" borderId="48" xfId="1" applyNumberFormat="1" applyFont="1" applyFill="1" applyBorder="1" applyAlignment="1" applyProtection="1">
      <alignment horizontal="center" vertical="center" wrapText="1"/>
    </xf>
    <xf numFmtId="164" fontId="6" fillId="14" borderId="47" xfId="1" applyNumberFormat="1" applyFont="1" applyFill="1" applyBorder="1" applyAlignment="1" applyProtection="1">
      <alignment horizontal="center" vertical="center" wrapText="1"/>
    </xf>
    <xf numFmtId="0" fontId="6" fillId="14" borderId="48" xfId="1" applyNumberFormat="1" applyFont="1" applyFill="1" applyBorder="1" applyAlignment="1" applyProtection="1">
      <alignment horizontal="center" vertical="center" wrapText="1"/>
    </xf>
    <xf numFmtId="1" fontId="5" fillId="12" borderId="54" xfId="1" applyNumberFormat="1" applyFont="1" applyFill="1" applyBorder="1" applyAlignment="1" applyProtection="1">
      <alignment horizontal="center" vertical="center" wrapText="1"/>
    </xf>
    <xf numFmtId="1" fontId="5" fillId="12" borderId="55" xfId="1" applyNumberFormat="1" applyFont="1" applyFill="1" applyBorder="1" applyAlignment="1" applyProtection="1">
      <alignment horizontal="center" vertical="center" wrapText="1"/>
    </xf>
    <xf numFmtId="1" fontId="5" fillId="12" borderId="47" xfId="1" applyNumberFormat="1" applyFont="1" applyFill="1" applyBorder="1" applyAlignment="1" applyProtection="1">
      <alignment horizontal="center" vertical="center" wrapText="1"/>
    </xf>
    <xf numFmtId="1" fontId="5" fillId="12" borderId="48" xfId="1" applyNumberFormat="1" applyFont="1" applyFill="1" applyBorder="1" applyAlignment="1" applyProtection="1">
      <alignment horizontal="center" vertical="center" wrapText="1"/>
    </xf>
    <xf numFmtId="1" fontId="2" fillId="6" borderId="12" xfId="1" applyNumberFormat="1" applyFont="1" applyFill="1" applyBorder="1" applyAlignment="1" applyProtection="1">
      <alignment horizontal="center" vertical="center" wrapText="1"/>
    </xf>
    <xf numFmtId="1" fontId="2" fillId="6" borderId="45" xfId="1" applyNumberFormat="1" applyFont="1" applyFill="1" applyBorder="1" applyAlignment="1" applyProtection="1">
      <alignment horizontal="center" vertical="center" wrapText="1"/>
    </xf>
    <xf numFmtId="164" fontId="0" fillId="6" borderId="0" xfId="0" applyFill="1"/>
    <xf numFmtId="164" fontId="0" fillId="6" borderId="0" xfId="0" applyFill="1" applyBorder="1"/>
    <xf numFmtId="164" fontId="19" fillId="12" borderId="25" xfId="0" applyFont="1" applyFill="1" applyBorder="1" applyAlignment="1">
      <alignment horizontal="center"/>
    </xf>
    <xf numFmtId="3" fontId="8" fillId="6" borderId="25" xfId="0" applyNumberFormat="1" applyFont="1" applyFill="1" applyBorder="1" applyAlignment="1" applyProtection="1">
      <alignment horizontal="center" vertical="center" wrapText="1"/>
    </xf>
    <xf numFmtId="164" fontId="8" fillId="9" borderId="25" xfId="0" applyFont="1" applyFill="1" applyBorder="1" applyAlignment="1" applyProtection="1">
      <alignment horizontal="center" vertical="center" wrapText="1"/>
    </xf>
    <xf numFmtId="164" fontId="9" fillId="9" borderId="25" xfId="0" applyFont="1" applyFill="1" applyBorder="1" applyAlignment="1" applyProtection="1">
      <alignment horizontal="center" vertical="center" wrapText="1"/>
    </xf>
    <xf numFmtId="0" fontId="8" fillId="6" borderId="25" xfId="0" applyNumberFormat="1" applyFont="1" applyFill="1" applyBorder="1" applyAlignment="1" applyProtection="1">
      <alignment horizontal="center" vertical="center" wrapText="1"/>
    </xf>
    <xf numFmtId="165" fontId="2" fillId="6" borderId="25" xfId="0" applyNumberFormat="1" applyFont="1" applyFill="1" applyBorder="1" applyAlignment="1" applyProtection="1">
      <alignment horizontal="left" wrapText="1"/>
    </xf>
    <xf numFmtId="49" fontId="8" fillId="7" borderId="25" xfId="0" applyNumberFormat="1" applyFont="1" applyFill="1" applyBorder="1" applyAlignment="1" applyProtection="1">
      <alignment horizontal="center" vertical="center" wrapText="1"/>
      <protection locked="0"/>
    </xf>
    <xf numFmtId="49" fontId="8" fillId="6" borderId="25" xfId="0" applyNumberFormat="1" applyFont="1" applyFill="1" applyBorder="1" applyAlignment="1" applyProtection="1">
      <alignment horizontal="center" vertical="center" wrapText="1"/>
    </xf>
    <xf numFmtId="0" fontId="2" fillId="6" borderId="17" xfId="0" applyNumberFormat="1" applyFont="1" applyFill="1" applyBorder="1" applyAlignment="1" applyProtection="1">
      <alignment horizontal="center" vertical="center" wrapText="1"/>
    </xf>
    <xf numFmtId="0" fontId="2" fillId="7" borderId="20" xfId="0" applyNumberFormat="1" applyFont="1" applyFill="1" applyBorder="1" applyAlignment="1" applyProtection="1">
      <alignment horizontal="center" vertical="center" wrapText="1"/>
      <protection locked="0"/>
    </xf>
    <xf numFmtId="0" fontId="2" fillId="7" borderId="39" xfId="0" applyNumberFormat="1" applyFont="1" applyFill="1" applyBorder="1" applyAlignment="1" applyProtection="1">
      <alignment horizontal="center" vertical="center" wrapText="1"/>
      <protection locked="0"/>
    </xf>
    <xf numFmtId="164" fontId="8" fillId="0" borderId="25" xfId="0" applyFont="1" applyFill="1" applyBorder="1" applyAlignment="1" applyProtection="1">
      <alignment horizontal="left" vertical="center" wrapText="1"/>
      <protection locked="0"/>
    </xf>
    <xf numFmtId="49" fontId="8" fillId="0" borderId="25" xfId="0" applyNumberFormat="1" applyFont="1" applyFill="1" applyBorder="1" applyAlignment="1" applyProtection="1">
      <alignment horizontal="left" vertical="center" wrapText="1"/>
      <protection locked="0"/>
    </xf>
    <xf numFmtId="14" fontId="8" fillId="0" borderId="25" xfId="0" applyNumberFormat="1" applyFont="1" applyFill="1" applyBorder="1" applyAlignment="1" applyProtection="1">
      <alignment horizontal="center" vertical="center" wrapText="1"/>
      <protection locked="0"/>
    </xf>
    <xf numFmtId="165" fontId="8" fillId="0" borderId="25" xfId="0" applyNumberFormat="1" applyFont="1" applyFill="1" applyBorder="1" applyAlignment="1" applyProtection="1">
      <alignment horizontal="right" vertical="center" wrapText="1"/>
      <protection locked="0"/>
    </xf>
    <xf numFmtId="164" fontId="8" fillId="0" borderId="35" xfId="0" applyFont="1" applyFill="1" applyBorder="1" applyAlignment="1" applyProtection="1">
      <alignment horizontal="left" vertical="center" wrapText="1"/>
      <protection locked="0"/>
    </xf>
    <xf numFmtId="49" fontId="8" fillId="0" borderId="35" xfId="0" applyNumberFormat="1" applyFont="1" applyFill="1" applyBorder="1" applyAlignment="1" applyProtection="1">
      <alignment horizontal="left" vertical="center" wrapText="1"/>
      <protection locked="0"/>
    </xf>
    <xf numFmtId="14" fontId="8" fillId="0" borderId="35" xfId="0" applyNumberFormat="1" applyFont="1" applyFill="1" applyBorder="1" applyAlignment="1" applyProtection="1">
      <alignment horizontal="center" vertical="center" wrapText="1"/>
      <protection locked="0"/>
    </xf>
    <xf numFmtId="165" fontId="8" fillId="0" borderId="35" xfId="0" applyNumberFormat="1" applyFont="1" applyFill="1" applyBorder="1" applyAlignment="1" applyProtection="1">
      <alignment horizontal="right" vertical="center" wrapText="1"/>
      <protection locked="0"/>
    </xf>
    <xf numFmtId="1" fontId="8" fillId="3" borderId="0" xfId="0" applyNumberFormat="1" applyFont="1" applyFill="1" applyAlignment="1" applyProtection="1">
      <alignment horizontal="center" vertical="center" wrapText="1"/>
    </xf>
    <xf numFmtId="1" fontId="22" fillId="12" borderId="47" xfId="0" applyNumberFormat="1" applyFont="1" applyFill="1" applyBorder="1" applyAlignment="1" applyProtection="1">
      <alignment horizontal="center" vertical="center" wrapText="1"/>
    </xf>
    <xf numFmtId="1" fontId="11" fillId="12" borderId="47" xfId="1" applyNumberFormat="1" applyFont="1" applyFill="1" applyBorder="1" applyAlignment="1" applyProtection="1">
      <alignment horizontal="center" vertical="center" wrapText="1"/>
    </xf>
    <xf numFmtId="1" fontId="6" fillId="9" borderId="47" xfId="1" applyNumberFormat="1" applyFont="1" applyFill="1" applyBorder="1" applyAlignment="1" applyProtection="1">
      <alignment horizontal="center" vertical="center" wrapText="1"/>
    </xf>
    <xf numFmtId="1" fontId="4" fillId="5" borderId="47" xfId="0" applyNumberFormat="1" applyFont="1" applyFill="1" applyBorder="1" applyAlignment="1" applyProtection="1">
      <alignment horizontal="center" vertical="center" wrapText="1"/>
    </xf>
    <xf numFmtId="1" fontId="4" fillId="5" borderId="47" xfId="1" applyNumberFormat="1" applyFont="1" applyFill="1" applyBorder="1" applyAlignment="1" applyProtection="1">
      <alignment horizontal="center" vertical="center" wrapText="1"/>
    </xf>
    <xf numFmtId="1" fontId="6" fillId="9" borderId="47" xfId="0" applyNumberFormat="1" applyFont="1" applyFill="1" applyBorder="1" applyAlignment="1" applyProtection="1">
      <alignment horizontal="center" vertical="center" wrapText="1"/>
    </xf>
    <xf numFmtId="1" fontId="6" fillId="9" borderId="21" xfId="0" applyNumberFormat="1" applyFont="1" applyFill="1" applyBorder="1" applyAlignment="1" applyProtection="1">
      <alignment horizontal="center" vertical="center" wrapText="1"/>
    </xf>
    <xf numFmtId="1" fontId="6" fillId="13" borderId="66" xfId="0" applyNumberFormat="1" applyFont="1" applyFill="1" applyBorder="1" applyAlignment="1" applyProtection="1">
      <alignment horizontal="center" vertical="center" wrapText="1"/>
    </xf>
    <xf numFmtId="1" fontId="6" fillId="13" borderId="21" xfId="0" applyNumberFormat="1" applyFont="1" applyFill="1" applyBorder="1" applyAlignment="1" applyProtection="1">
      <alignment horizontal="center" vertical="center" wrapText="1"/>
    </xf>
    <xf numFmtId="1" fontId="4" fillId="5" borderId="66" xfId="0" applyNumberFormat="1" applyFont="1" applyFill="1" applyBorder="1" applyAlignment="1" applyProtection="1">
      <alignment horizontal="center" vertical="center" wrapText="1"/>
    </xf>
    <xf numFmtId="1" fontId="6" fillId="13" borderId="47" xfId="0" applyNumberFormat="1" applyFont="1" applyFill="1" applyBorder="1" applyAlignment="1" applyProtection="1">
      <alignment horizontal="center" vertical="center" wrapText="1"/>
    </xf>
    <xf numFmtId="164" fontId="0" fillId="0" borderId="0" xfId="0" applyBorder="1"/>
    <xf numFmtId="164" fontId="19" fillId="12" borderId="20" xfId="0" applyFont="1" applyFill="1" applyBorder="1" applyAlignment="1">
      <alignment horizontal="center"/>
    </xf>
    <xf numFmtId="164" fontId="19" fillId="12" borderId="20" xfId="0" applyNumberFormat="1" applyFont="1" applyFill="1" applyBorder="1" applyAlignment="1">
      <alignment horizontal="center"/>
    </xf>
    <xf numFmtId="164" fontId="1" fillId="3" borderId="0" xfId="0" applyFont="1" applyFill="1" applyBorder="1" applyAlignment="1" applyProtection="1">
      <alignment horizontal="left" vertical="center" wrapText="1"/>
    </xf>
    <xf numFmtId="164" fontId="0" fillId="6" borderId="0" xfId="0" applyFill="1" applyBorder="1" applyAlignment="1" applyProtection="1">
      <alignment horizontal="left" vertical="center" wrapText="1"/>
    </xf>
    <xf numFmtId="0" fontId="23" fillId="12" borderId="30" xfId="0" applyNumberFormat="1" applyFont="1" applyFill="1" applyBorder="1" applyAlignment="1" applyProtection="1">
      <alignment horizontal="center" vertical="center" wrapText="1"/>
    </xf>
    <xf numFmtId="1" fontId="2" fillId="0" borderId="33" xfId="0" applyNumberFormat="1" applyFont="1" applyBorder="1" applyAlignment="1" applyProtection="1">
      <alignment horizontal="center" vertical="center" wrapText="1"/>
    </xf>
    <xf numFmtId="164" fontId="19" fillId="12" borderId="25" xfId="0" applyFont="1" applyFill="1" applyBorder="1" applyAlignment="1">
      <alignment horizontal="center"/>
    </xf>
    <xf numFmtId="0" fontId="6" fillId="9" borderId="52" xfId="0" applyNumberFormat="1" applyFont="1" applyFill="1" applyBorder="1" applyAlignment="1" applyProtection="1">
      <alignment horizontal="center" vertical="center" wrapText="1"/>
    </xf>
    <xf numFmtId="1" fontId="4" fillId="14" borderId="47" xfId="0" applyNumberFormat="1" applyFont="1" applyFill="1" applyBorder="1" applyAlignment="1" applyProtection="1">
      <alignment horizontal="center" vertical="center" wrapText="1"/>
    </xf>
    <xf numFmtId="164" fontId="4" fillId="14" borderId="52" xfId="0" applyFont="1" applyFill="1" applyBorder="1" applyAlignment="1" applyProtection="1">
      <alignment horizontal="left" vertical="center" wrapText="1"/>
    </xf>
    <xf numFmtId="0" fontId="4" fillId="14" borderId="48" xfId="0" applyNumberFormat="1" applyFont="1" applyFill="1" applyBorder="1" applyAlignment="1" applyProtection="1">
      <alignment horizontal="center" vertical="center" wrapText="1"/>
    </xf>
    <xf numFmtId="1" fontId="4" fillId="14" borderId="66" xfId="0" applyNumberFormat="1" applyFont="1" applyFill="1" applyBorder="1" applyAlignment="1" applyProtection="1">
      <alignment horizontal="center" vertical="center" wrapText="1"/>
    </xf>
    <xf numFmtId="164" fontId="4" fillId="14" borderId="67" xfId="0" applyFont="1" applyFill="1" applyBorder="1" applyAlignment="1" applyProtection="1">
      <alignment horizontal="left" vertical="center" wrapText="1"/>
    </xf>
    <xf numFmtId="0" fontId="4" fillId="14" borderId="68" xfId="0" applyNumberFormat="1" applyFont="1" applyFill="1" applyBorder="1" applyAlignment="1" applyProtection="1">
      <alignment horizontal="center" vertical="center" wrapText="1"/>
    </xf>
    <xf numFmtId="164" fontId="2" fillId="0" borderId="31" xfId="0" applyFont="1" applyFill="1" applyBorder="1" applyAlignment="1" applyProtection="1">
      <alignment vertical="center" wrapText="1"/>
    </xf>
    <xf numFmtId="1" fontId="2" fillId="0" borderId="31" xfId="0" applyNumberFormat="1" applyFont="1" applyBorder="1" applyAlignment="1" applyProtection="1">
      <alignment horizontal="center" vertical="center" wrapText="1"/>
    </xf>
    <xf numFmtId="0" fontId="5" fillId="12" borderId="48" xfId="1" applyNumberFormat="1" applyFont="1" applyFill="1" applyBorder="1" applyAlignment="1" applyProtection="1">
      <alignment horizontal="center" vertical="center" wrapText="1"/>
    </xf>
    <xf numFmtId="1" fontId="2" fillId="6" borderId="33" xfId="0" applyNumberFormat="1" applyFont="1" applyFill="1" applyBorder="1" applyAlignment="1" applyProtection="1">
      <alignment horizontal="center" vertical="center" wrapText="1"/>
    </xf>
    <xf numFmtId="0" fontId="2" fillId="0" borderId="25" xfId="0" applyNumberFormat="1" applyFont="1" applyBorder="1" applyAlignment="1" applyProtection="1">
      <alignment horizontal="center" vertical="center" wrapText="1"/>
    </xf>
    <xf numFmtId="0" fontId="6" fillId="9" borderId="47" xfId="0" applyNumberFormat="1" applyFont="1" applyFill="1" applyBorder="1" applyAlignment="1" applyProtection="1">
      <alignment horizontal="center" vertical="center" wrapText="1"/>
    </xf>
    <xf numFmtId="164" fontId="24" fillId="6" borderId="49" xfId="0" applyFont="1" applyFill="1" applyBorder="1" applyAlignment="1" applyProtection="1"/>
    <xf numFmtId="164" fontId="24" fillId="6" borderId="51" xfId="0" applyFont="1" applyFill="1" applyBorder="1" applyAlignment="1" applyProtection="1"/>
    <xf numFmtId="164" fontId="24" fillId="6" borderId="37" xfId="0" applyFont="1" applyFill="1" applyBorder="1" applyAlignment="1" applyProtection="1"/>
    <xf numFmtId="164" fontId="24" fillId="6" borderId="5" xfId="0" applyFont="1" applyFill="1" applyBorder="1" applyAlignment="1" applyProtection="1"/>
    <xf numFmtId="0" fontId="25" fillId="0" borderId="27" xfId="0" applyNumberFormat="1" applyFont="1" applyFill="1" applyBorder="1" applyAlignment="1" applyProtection="1">
      <alignment vertical="center" wrapText="1"/>
    </xf>
    <xf numFmtId="0" fontId="25" fillId="0" borderId="30" xfId="0" applyNumberFormat="1" applyFont="1" applyFill="1" applyBorder="1" applyAlignment="1" applyProtection="1">
      <alignment horizontal="center" vertical="center" wrapText="1"/>
    </xf>
    <xf numFmtId="1" fontId="2" fillId="0" borderId="21" xfId="0" applyNumberFormat="1" applyFont="1" applyBorder="1" applyAlignment="1" applyProtection="1">
      <alignment horizontal="center" vertical="center" wrapText="1"/>
    </xf>
    <xf numFmtId="164" fontId="3" fillId="6" borderId="51" xfId="0" applyFont="1" applyFill="1" applyBorder="1" applyAlignment="1" applyProtection="1">
      <alignment horizontal="center"/>
    </xf>
    <xf numFmtId="164" fontId="3" fillId="6" borderId="5" xfId="0" applyFont="1" applyFill="1" applyBorder="1" applyAlignment="1" applyProtection="1">
      <alignment horizontal="center"/>
    </xf>
    <xf numFmtId="164" fontId="21" fillId="0" borderId="25" xfId="0" applyFont="1" applyBorder="1" applyAlignment="1" applyProtection="1">
      <alignment horizontal="left" vertical="center" wrapText="1"/>
    </xf>
    <xf numFmtId="164" fontId="11" fillId="12" borderId="29" xfId="0" applyFont="1" applyFill="1" applyBorder="1" applyAlignment="1" applyProtection="1">
      <alignment horizontal="center" vertical="center" wrapText="1"/>
    </xf>
    <xf numFmtId="164" fontId="11" fillId="12" borderId="20" xfId="0" applyFont="1" applyFill="1" applyBorder="1" applyAlignment="1" applyProtection="1">
      <alignment horizontal="center" vertical="center" wrapText="1"/>
    </xf>
    <xf numFmtId="0" fontId="32" fillId="3" borderId="0" xfId="0" applyNumberFormat="1" applyFont="1" applyFill="1" applyAlignment="1" applyProtection="1">
      <alignment horizontal="left"/>
    </xf>
    <xf numFmtId="164" fontId="39" fillId="16" borderId="75" xfId="0" applyFont="1" applyFill="1" applyBorder="1" applyAlignment="1" applyProtection="1">
      <alignment vertical="center"/>
    </xf>
    <xf numFmtId="164" fontId="39" fillId="16" borderId="76" xfId="0" applyFont="1" applyFill="1" applyBorder="1" applyAlignment="1" applyProtection="1">
      <alignment horizontal="center" vertical="center"/>
    </xf>
    <xf numFmtId="164" fontId="39" fillId="16" borderId="77" xfId="0" applyFont="1" applyFill="1" applyBorder="1" applyAlignment="1" applyProtection="1">
      <alignment horizontal="center" vertical="center" wrapText="1"/>
    </xf>
    <xf numFmtId="164" fontId="39" fillId="0" borderId="75" xfId="0" applyFont="1" applyBorder="1" applyAlignment="1" applyProtection="1">
      <alignment vertical="center"/>
    </xf>
    <xf numFmtId="164" fontId="40" fillId="0" borderId="76" xfId="0" applyFont="1" applyBorder="1" applyAlignment="1" applyProtection="1">
      <alignment horizontal="center" vertical="center" wrapText="1"/>
    </xf>
    <xf numFmtId="164" fontId="40" fillId="0" borderId="77" xfId="0" applyFont="1" applyBorder="1" applyAlignment="1" applyProtection="1">
      <alignment horizontal="center" vertical="center"/>
    </xf>
    <xf numFmtId="164" fontId="39" fillId="0" borderId="78" xfId="0" applyFont="1" applyBorder="1" applyAlignment="1" applyProtection="1">
      <alignment vertical="center"/>
    </xf>
    <xf numFmtId="164" fontId="40" fillId="0" borderId="79" xfId="0" applyFont="1" applyBorder="1" applyAlignment="1" applyProtection="1">
      <alignment horizontal="center" vertical="center" wrapText="1"/>
    </xf>
    <xf numFmtId="164" fontId="40" fillId="0" borderId="80" xfId="0" applyFont="1" applyBorder="1" applyAlignment="1" applyProtection="1">
      <alignment horizontal="center" vertical="center"/>
    </xf>
    <xf numFmtId="164" fontId="39" fillId="0" borderId="81" xfId="0" applyFont="1" applyBorder="1" applyAlignment="1" applyProtection="1">
      <alignment vertical="center"/>
    </xf>
    <xf numFmtId="164" fontId="40" fillId="0" borderId="82" xfId="0" applyFont="1" applyBorder="1" applyAlignment="1" applyProtection="1">
      <alignment horizontal="center" vertical="center" wrapText="1"/>
    </xf>
    <xf numFmtId="164" fontId="40" fillId="0" borderId="83" xfId="0" applyFont="1" applyBorder="1" applyAlignment="1" applyProtection="1">
      <alignment horizontal="center" vertical="center"/>
    </xf>
    <xf numFmtId="164" fontId="25" fillId="6" borderId="0" xfId="0" applyFont="1" applyFill="1" applyProtection="1"/>
    <xf numFmtId="164" fontId="0" fillId="6" borderId="0" xfId="0" applyFill="1" applyBorder="1" applyProtection="1"/>
    <xf numFmtId="164" fontId="0" fillId="6" borderId="0" xfId="0" applyFill="1" applyProtection="1"/>
    <xf numFmtId="164" fontId="0" fillId="0" borderId="0" xfId="0" applyProtection="1"/>
    <xf numFmtId="164" fontId="0" fillId="0" borderId="0" xfId="0" applyFont="1" applyProtection="1"/>
    <xf numFmtId="0" fontId="23" fillId="12" borderId="27" xfId="0" applyNumberFormat="1" applyFont="1" applyFill="1" applyBorder="1" applyAlignment="1" applyProtection="1">
      <alignment horizontal="center" vertical="center" wrapText="1"/>
    </xf>
    <xf numFmtId="164" fontId="23" fillId="12" borderId="30" xfId="0" applyFont="1" applyFill="1" applyBorder="1" applyAlignment="1" applyProtection="1">
      <alignment horizontal="center" vertical="center" wrapText="1"/>
    </xf>
    <xf numFmtId="0" fontId="31" fillId="0" borderId="27" xfId="0" applyNumberFormat="1" applyFont="1" applyBorder="1" applyAlignment="1" applyProtection="1">
      <alignment vertical="center" wrapText="1"/>
    </xf>
    <xf numFmtId="0" fontId="31" fillId="0" borderId="30" xfId="0" applyNumberFormat="1" applyFont="1" applyBorder="1" applyAlignment="1" applyProtection="1">
      <alignment horizontal="center" vertical="center" wrapText="1"/>
    </xf>
    <xf numFmtId="0" fontId="31" fillId="10" borderId="27" xfId="0" applyNumberFormat="1" applyFont="1" applyFill="1" applyBorder="1" applyAlignment="1" applyProtection="1">
      <alignment vertical="center" wrapText="1"/>
    </xf>
    <xf numFmtId="0" fontId="31" fillId="10" borderId="30" xfId="0" applyNumberFormat="1" applyFont="1" applyFill="1" applyBorder="1" applyAlignment="1" applyProtection="1">
      <alignment horizontal="center" vertical="center" wrapText="1"/>
    </xf>
    <xf numFmtId="164" fontId="0" fillId="0" borderId="27" xfId="0" applyFont="1" applyBorder="1" applyAlignment="1" applyProtection="1">
      <alignment horizontal="left" vertical="center" wrapText="1"/>
    </xf>
    <xf numFmtId="164" fontId="0" fillId="0" borderId="30" xfId="0" applyFont="1" applyBorder="1" applyProtection="1"/>
    <xf numFmtId="0" fontId="25" fillId="0" borderId="27" xfId="9" applyFont="1" applyBorder="1" applyAlignment="1" applyProtection="1">
      <alignment horizontal="left" vertical="center" wrapText="1"/>
    </xf>
    <xf numFmtId="164" fontId="16" fillId="0" borderId="27" xfId="0" applyFont="1" applyBorder="1" applyAlignment="1" applyProtection="1">
      <alignment horizontal="justify" vertical="center"/>
    </xf>
    <xf numFmtId="164" fontId="0" fillId="0" borderId="27" xfId="0" applyFont="1" applyBorder="1" applyAlignment="1" applyProtection="1">
      <alignment horizontal="justify" vertical="center"/>
    </xf>
    <xf numFmtId="164" fontId="0" fillId="0" borderId="27" xfId="0" applyFont="1" applyBorder="1" applyProtection="1"/>
    <xf numFmtId="0" fontId="25" fillId="0" borderId="27" xfId="9" applyFont="1" applyBorder="1" applyAlignment="1" applyProtection="1">
      <alignment wrapText="1"/>
    </xf>
    <xf numFmtId="0" fontId="0" fillId="0" borderId="30" xfId="0" applyNumberFormat="1" applyFont="1" applyBorder="1" applyAlignment="1" applyProtection="1">
      <alignment horizontal="center" wrapText="1"/>
    </xf>
    <xf numFmtId="164" fontId="0" fillId="0" borderId="27" xfId="0" applyFont="1" applyBorder="1" applyAlignment="1" applyProtection="1">
      <alignment horizontal="justify" vertical="center" wrapText="1"/>
    </xf>
    <xf numFmtId="164" fontId="26" fillId="12" borderId="27" xfId="0" applyFont="1" applyFill="1" applyBorder="1" applyAlignment="1" applyProtection="1">
      <alignment vertical="center" wrapText="1"/>
    </xf>
    <xf numFmtId="164" fontId="0" fillId="0" borderId="27" xfId="0" applyFont="1" applyBorder="1" applyAlignment="1" applyProtection="1">
      <alignment vertical="center" wrapText="1"/>
    </xf>
    <xf numFmtId="0" fontId="0" fillId="0" borderId="30" xfId="0" applyNumberFormat="1" applyFont="1" applyBorder="1" applyAlignment="1" applyProtection="1">
      <alignment horizontal="center" vertical="center" wrapText="1"/>
    </xf>
    <xf numFmtId="0" fontId="0" fillId="0" borderId="30" xfId="0" applyNumberFormat="1" applyFont="1" applyFill="1" applyBorder="1" applyAlignment="1" applyProtection="1">
      <alignment horizontal="center" wrapText="1"/>
    </xf>
    <xf numFmtId="164" fontId="0" fillId="0" borderId="30" xfId="0" applyFont="1" applyBorder="1" applyAlignment="1" applyProtection="1">
      <alignment vertical="center" wrapText="1"/>
    </xf>
    <xf numFmtId="164" fontId="26" fillId="12" borderId="30" xfId="0" applyFont="1" applyFill="1" applyBorder="1" applyAlignment="1" applyProtection="1">
      <alignment vertical="center" wrapText="1"/>
    </xf>
    <xf numFmtId="0" fontId="0" fillId="0" borderId="27" xfId="0" applyNumberFormat="1" applyFont="1" applyFill="1" applyBorder="1" applyAlignment="1" applyProtection="1">
      <alignment horizontal="left" vertical="center" wrapText="1"/>
    </xf>
    <xf numFmtId="164" fontId="0" fillId="0" borderId="37" xfId="0" applyFont="1" applyBorder="1" applyProtection="1"/>
    <xf numFmtId="164" fontId="0" fillId="0" borderId="12" xfId="0" applyFont="1" applyBorder="1" applyProtection="1"/>
    <xf numFmtId="0" fontId="0" fillId="0" borderId="45" xfId="0" applyNumberFormat="1" applyFont="1" applyBorder="1" applyAlignment="1" applyProtection="1">
      <alignment horizontal="center" vertical="center" wrapText="1"/>
    </xf>
    <xf numFmtId="164" fontId="17" fillId="6" borderId="0" xfId="0" applyFont="1" applyFill="1" applyProtection="1"/>
    <xf numFmtId="3" fontId="11" fillId="12" borderId="25" xfId="0" applyNumberFormat="1" applyFont="1" applyFill="1" applyBorder="1" applyAlignment="1" applyProtection="1">
      <alignment horizontal="center" vertical="center" wrapText="1"/>
    </xf>
    <xf numFmtId="0" fontId="2" fillId="0" borderId="25" xfId="0" applyNumberFormat="1" applyFont="1" applyBorder="1" applyAlignment="1" applyProtection="1">
      <alignment horizontal="left"/>
    </xf>
    <xf numFmtId="164" fontId="9" fillId="2" borderId="6" xfId="0" applyFont="1" applyFill="1" applyBorder="1" applyAlignment="1" applyProtection="1">
      <alignment horizontal="left" vertical="center" wrapText="1"/>
    </xf>
    <xf numFmtId="164" fontId="9" fillId="2" borderId="27" xfId="0" applyFont="1" applyFill="1" applyBorder="1" applyAlignment="1" applyProtection="1">
      <alignment horizontal="left" vertical="center" wrapText="1"/>
    </xf>
    <xf numFmtId="164" fontId="9" fillId="2" borderId="12" xfId="0" applyFont="1" applyFill="1" applyBorder="1" applyAlignment="1" applyProtection="1">
      <alignment horizontal="left" vertical="center" wrapText="1"/>
    </xf>
    <xf numFmtId="0" fontId="0" fillId="3" borderId="0" xfId="0" applyNumberFormat="1" applyFill="1" applyBorder="1" applyProtection="1"/>
    <xf numFmtId="49" fontId="0" fillId="0" borderId="0" xfId="0" applyNumberFormat="1" applyAlignment="1" applyProtection="1">
      <alignment horizontal="center"/>
    </xf>
    <xf numFmtId="1" fontId="0" fillId="0" borderId="0" xfId="0" applyNumberFormat="1" applyProtection="1"/>
    <xf numFmtId="164" fontId="21" fillId="0" borderId="20" xfId="0" applyFont="1" applyBorder="1" applyAlignment="1" applyProtection="1">
      <alignment horizontal="left" vertical="center" wrapText="1"/>
    </xf>
    <xf numFmtId="0" fontId="33" fillId="0" borderId="25" xfId="0" applyNumberFormat="1" applyFont="1" applyBorder="1" applyAlignment="1" applyProtection="1">
      <alignment horizontal="justify" vertical="center" wrapText="1"/>
    </xf>
    <xf numFmtId="0" fontId="21" fillId="0" borderId="25" xfId="0" applyNumberFormat="1" applyFont="1" applyBorder="1" applyAlignment="1" applyProtection="1">
      <alignment horizontal="left" vertical="center" wrapText="1"/>
    </xf>
    <xf numFmtId="164" fontId="21" fillId="0" borderId="25" xfId="0" applyFont="1" applyBorder="1" applyAlignment="1" applyProtection="1">
      <alignment wrapText="1"/>
    </xf>
    <xf numFmtId="0" fontId="21" fillId="0" borderId="56" xfId="15" applyFont="1" applyBorder="1" applyAlignment="1" applyProtection="1">
      <alignment horizontal="left" vertical="center" wrapText="1"/>
    </xf>
    <xf numFmtId="0" fontId="21" fillId="6" borderId="25" xfId="0" applyNumberFormat="1" applyFont="1" applyFill="1" applyBorder="1" applyAlignment="1" applyProtection="1">
      <alignment vertical="center" wrapText="1"/>
    </xf>
    <xf numFmtId="0" fontId="21" fillId="6" borderId="25" xfId="0" applyNumberFormat="1" applyFont="1" applyFill="1" applyBorder="1" applyAlignment="1" applyProtection="1">
      <alignment horizontal="left" vertical="center" wrapText="1"/>
    </xf>
    <xf numFmtId="0" fontId="21" fillId="6" borderId="25" xfId="0" applyNumberFormat="1" applyFont="1" applyFill="1" applyBorder="1" applyAlignment="1" applyProtection="1">
      <alignment wrapText="1"/>
    </xf>
    <xf numFmtId="0" fontId="21" fillId="0" borderId="0" xfId="0" applyNumberFormat="1" applyFont="1" applyAlignment="1" applyProtection="1">
      <alignment vertical="center" wrapText="1"/>
    </xf>
    <xf numFmtId="2" fontId="21" fillId="0" borderId="25" xfId="0" applyNumberFormat="1" applyFont="1" applyBorder="1" applyAlignment="1" applyProtection="1">
      <alignment horizontal="left" vertical="center" wrapText="1"/>
    </xf>
    <xf numFmtId="2" fontId="21" fillId="0" borderId="25" xfId="0" applyNumberFormat="1" applyFont="1" applyBorder="1" applyAlignment="1" applyProtection="1">
      <alignment wrapText="1"/>
    </xf>
    <xf numFmtId="0" fontId="21" fillId="0" borderId="25" xfId="0" applyNumberFormat="1" applyFont="1" applyBorder="1" applyAlignment="1" applyProtection="1">
      <alignment vertical="center" wrapText="1"/>
    </xf>
    <xf numFmtId="164" fontId="11" fillId="12" borderId="25" xfId="0" applyFont="1" applyFill="1" applyBorder="1" applyAlignment="1" applyProtection="1">
      <alignment horizontal="center" vertical="center" wrapText="1"/>
    </xf>
    <xf numFmtId="164" fontId="11" fillId="12" borderId="30" xfId="0" applyFont="1" applyFill="1" applyBorder="1" applyAlignment="1" applyProtection="1">
      <alignment horizontal="center" vertical="center" wrapText="1"/>
    </xf>
    <xf numFmtId="165" fontId="11" fillId="12" borderId="25"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34" xfId="0" applyNumberFormat="1" applyFont="1" applyFill="1" applyBorder="1" applyAlignment="1" applyProtection="1">
      <alignment horizontal="center" vertical="center" wrapText="1"/>
    </xf>
    <xf numFmtId="164" fontId="11" fillId="12" borderId="65" xfId="0" applyFont="1" applyFill="1" applyBorder="1" applyAlignment="1" applyProtection="1">
      <alignment horizontal="center" vertical="center" wrapText="1"/>
    </xf>
    <xf numFmtId="165" fontId="29" fillId="12" borderId="65" xfId="0" applyNumberFormat="1" applyFont="1" applyFill="1" applyBorder="1" applyAlignment="1" applyProtection="1">
      <alignment horizontal="right" vertical="center" wrapText="1"/>
    </xf>
    <xf numFmtId="3" fontId="29" fillId="12" borderId="65" xfId="0" applyNumberFormat="1" applyFont="1" applyFill="1" applyBorder="1" applyAlignment="1" applyProtection="1">
      <alignment horizontal="right" vertical="center" wrapText="1"/>
    </xf>
    <xf numFmtId="49" fontId="29" fillId="12" borderId="55" xfId="0" applyNumberFormat="1" applyFont="1" applyFill="1" applyBorder="1" applyAlignment="1" applyProtection="1">
      <alignment horizontal="center" vertical="center" wrapText="1"/>
    </xf>
    <xf numFmtId="164" fontId="8" fillId="3" borderId="0" xfId="0" applyFont="1" applyFill="1" applyAlignment="1" applyProtection="1">
      <alignment horizontal="right" vertical="center" wrapText="1"/>
    </xf>
    <xf numFmtId="3" fontId="8" fillId="0" borderId="25" xfId="0" applyNumberFormat="1" applyFont="1" applyFill="1" applyBorder="1" applyAlignment="1" applyProtection="1">
      <alignment horizontal="right" vertical="center" wrapText="1"/>
      <protection locked="0"/>
    </xf>
    <xf numFmtId="3" fontId="8" fillId="0" borderId="35" xfId="0" applyNumberFormat="1" applyFont="1" applyFill="1" applyBorder="1" applyAlignment="1" applyProtection="1">
      <alignment horizontal="right" vertical="center" wrapText="1"/>
      <protection locked="0"/>
    </xf>
    <xf numFmtId="0" fontId="11" fillId="12" borderId="33" xfId="0" applyNumberFormat="1" applyFont="1" applyFill="1" applyBorder="1" applyAlignment="1" applyProtection="1">
      <alignment horizontal="center" vertical="center" wrapText="1"/>
    </xf>
    <xf numFmtId="1" fontId="2" fillId="0" borderId="12" xfId="0" applyNumberFormat="1" applyFont="1" applyBorder="1" applyAlignment="1" applyProtection="1">
      <alignment horizontal="center" vertical="center" wrapText="1"/>
    </xf>
    <xf numFmtId="164" fontId="38" fillId="12" borderId="84" xfId="0" applyFont="1" applyFill="1" applyBorder="1" applyAlignment="1" applyProtection="1">
      <alignment horizontal="center" vertical="center"/>
    </xf>
    <xf numFmtId="164" fontId="38" fillId="12" borderId="85" xfId="0" applyFont="1" applyFill="1" applyBorder="1" applyAlignment="1" applyProtection="1">
      <alignment horizontal="center" vertical="center"/>
    </xf>
    <xf numFmtId="164" fontId="38" fillId="12" borderId="83" xfId="0" applyFont="1" applyFill="1" applyBorder="1" applyAlignment="1" applyProtection="1">
      <alignment horizontal="center" vertical="center"/>
    </xf>
    <xf numFmtId="164" fontId="3" fillId="6" borderId="49" xfId="0" applyFont="1" applyFill="1" applyBorder="1" applyAlignment="1" applyProtection="1">
      <alignment horizontal="center"/>
    </xf>
    <xf numFmtId="164" fontId="3" fillId="6" borderId="50" xfId="0" applyFont="1" applyFill="1" applyBorder="1" applyAlignment="1" applyProtection="1">
      <alignment horizontal="center"/>
    </xf>
    <xf numFmtId="164" fontId="3" fillId="6" borderId="51" xfId="0" applyFont="1" applyFill="1" applyBorder="1" applyAlignment="1" applyProtection="1">
      <alignment horizontal="center"/>
    </xf>
    <xf numFmtId="164" fontId="3" fillId="6" borderId="37" xfId="0" applyFont="1" applyFill="1" applyBorder="1" applyAlignment="1" applyProtection="1">
      <alignment horizontal="center"/>
    </xf>
    <xf numFmtId="164" fontId="3" fillId="6" borderId="0" xfId="0" applyFont="1" applyFill="1" applyBorder="1" applyAlignment="1" applyProtection="1">
      <alignment horizontal="center"/>
    </xf>
    <xf numFmtId="164" fontId="3" fillId="6" borderId="5" xfId="0" applyFont="1" applyFill="1" applyBorder="1" applyAlignment="1" applyProtection="1">
      <alignment horizontal="center"/>
    </xf>
    <xf numFmtId="164" fontId="3" fillId="6" borderId="41" xfId="0" applyFont="1" applyFill="1" applyBorder="1" applyAlignment="1" applyProtection="1">
      <alignment horizontal="center"/>
    </xf>
    <xf numFmtId="164" fontId="3" fillId="6" borderId="64" xfId="0" applyFont="1" applyFill="1" applyBorder="1" applyAlignment="1" applyProtection="1">
      <alignment horizontal="center"/>
    </xf>
    <xf numFmtId="164" fontId="3" fillId="6" borderId="3" xfId="0" applyFont="1" applyFill="1" applyBorder="1" applyAlignment="1" applyProtection="1">
      <alignment horizontal="center"/>
    </xf>
    <xf numFmtId="164" fontId="5" fillId="12" borderId="4" xfId="1" applyFont="1" applyFill="1" applyBorder="1" applyAlignment="1" applyProtection="1">
      <alignment horizontal="center" vertical="center" wrapText="1"/>
    </xf>
    <xf numFmtId="164" fontId="5" fillId="12" borderId="2" xfId="1" applyFont="1" applyFill="1" applyBorder="1" applyAlignment="1" applyProtection="1">
      <alignment horizontal="center" vertical="center" wrapText="1"/>
    </xf>
    <xf numFmtId="164" fontId="4" fillId="5" borderId="49" xfId="0" applyFont="1" applyFill="1" applyBorder="1" applyAlignment="1" applyProtection="1">
      <alignment horizontal="center" vertical="center" wrapText="1"/>
    </xf>
    <xf numFmtId="164" fontId="4" fillId="5" borderId="50" xfId="0" applyFont="1" applyFill="1" applyBorder="1" applyAlignment="1" applyProtection="1">
      <alignment horizontal="center" vertical="center" wrapText="1"/>
    </xf>
    <xf numFmtId="164" fontId="4" fillId="5" borderId="51" xfId="0" applyFont="1" applyFill="1" applyBorder="1" applyAlignment="1" applyProtection="1">
      <alignment horizontal="center" vertical="center" wrapText="1"/>
    </xf>
    <xf numFmtId="164" fontId="2" fillId="7" borderId="46" xfId="0" applyFont="1" applyFill="1" applyBorder="1" applyAlignment="1" applyProtection="1">
      <alignment horizontal="center" vertical="center" wrapText="1"/>
      <protection locked="0"/>
    </xf>
    <xf numFmtId="164" fontId="2" fillId="7" borderId="30" xfId="0" applyFont="1" applyFill="1" applyBorder="1" applyAlignment="1" applyProtection="1">
      <alignment horizontal="center" vertical="center" wrapText="1"/>
      <protection locked="0"/>
    </xf>
    <xf numFmtId="164" fontId="2" fillId="7" borderId="45" xfId="0" applyFont="1" applyFill="1" applyBorder="1" applyAlignment="1" applyProtection="1">
      <alignment horizontal="center" vertical="center" wrapText="1"/>
      <protection locked="0"/>
    </xf>
    <xf numFmtId="164" fontId="2" fillId="7" borderId="69" xfId="0" applyFont="1" applyFill="1" applyBorder="1" applyAlignment="1" applyProtection="1">
      <alignment horizontal="center" vertical="center" wrapText="1"/>
      <protection locked="0"/>
    </xf>
    <xf numFmtId="164" fontId="2" fillId="7" borderId="43" xfId="0" applyFont="1" applyFill="1" applyBorder="1" applyAlignment="1" applyProtection="1">
      <alignment horizontal="center" vertical="center" wrapText="1"/>
      <protection locked="0"/>
    </xf>
    <xf numFmtId="164" fontId="2" fillId="15" borderId="44" xfId="0" applyFont="1" applyFill="1" applyBorder="1" applyAlignment="1" applyProtection="1">
      <alignment horizontal="left" vertical="center" wrapText="1"/>
    </xf>
    <xf numFmtId="164" fontId="2" fillId="15" borderId="64" xfId="0" applyFont="1" applyFill="1" applyBorder="1" applyAlignment="1" applyProtection="1">
      <alignment horizontal="left" vertical="center" wrapText="1"/>
    </xf>
    <xf numFmtId="164" fontId="2" fillId="15" borderId="3" xfId="0" applyFont="1" applyFill="1" applyBorder="1" applyAlignment="1" applyProtection="1">
      <alignment horizontal="left" vertical="center" wrapText="1"/>
    </xf>
    <xf numFmtId="164" fontId="2" fillId="7" borderId="68" xfId="0" applyFont="1" applyFill="1" applyBorder="1" applyAlignment="1" applyProtection="1">
      <alignment horizontal="center" vertical="center" wrapText="1"/>
      <protection locked="0"/>
    </xf>
    <xf numFmtId="164" fontId="2" fillId="7" borderId="22" xfId="0" applyFont="1" applyFill="1" applyBorder="1" applyAlignment="1" applyProtection="1">
      <alignment horizontal="center" vertical="center" wrapText="1"/>
      <protection locked="0"/>
    </xf>
    <xf numFmtId="164" fontId="2" fillId="7" borderId="55" xfId="0" applyFont="1" applyFill="1" applyBorder="1" applyAlignment="1" applyProtection="1">
      <alignment horizontal="center" vertical="center" wrapText="1"/>
      <protection locked="0"/>
    </xf>
    <xf numFmtId="1" fontId="2" fillId="0" borderId="66" xfId="0" applyNumberFormat="1" applyFont="1" applyBorder="1" applyAlignment="1" applyProtection="1">
      <alignment horizontal="center" vertical="center" wrapText="1"/>
    </xf>
    <xf numFmtId="1" fontId="2" fillId="0" borderId="21" xfId="0" applyNumberFormat="1" applyFont="1" applyBorder="1" applyAlignment="1" applyProtection="1">
      <alignment horizontal="center" vertical="center" wrapText="1"/>
    </xf>
    <xf numFmtId="1" fontId="2" fillId="0" borderId="54" xfId="0" applyNumberFormat="1" applyFont="1" applyBorder="1" applyAlignment="1" applyProtection="1">
      <alignment horizontal="center" vertical="center" wrapText="1"/>
    </xf>
    <xf numFmtId="164" fontId="2" fillId="6" borderId="72" xfId="0" applyFont="1" applyFill="1" applyBorder="1" applyAlignment="1" applyProtection="1">
      <alignment horizontal="left" vertical="center" wrapText="1"/>
    </xf>
    <xf numFmtId="164" fontId="2" fillId="6" borderId="73" xfId="0" applyFont="1" applyFill="1" applyBorder="1" applyAlignment="1" applyProtection="1">
      <alignment horizontal="left" vertical="center" wrapText="1"/>
    </xf>
    <xf numFmtId="164" fontId="2" fillId="7" borderId="27" xfId="0" applyFont="1" applyFill="1" applyBorder="1" applyAlignment="1" applyProtection="1">
      <alignment horizontal="center" vertical="center" wrapText="1"/>
      <protection locked="0"/>
    </xf>
    <xf numFmtId="164" fontId="2" fillId="7" borderId="25" xfId="0" applyFont="1" applyFill="1" applyBorder="1" applyAlignment="1" applyProtection="1">
      <alignment horizontal="center" vertical="center" wrapText="1"/>
      <protection locked="0"/>
    </xf>
    <xf numFmtId="164" fontId="2" fillId="7" borderId="12" xfId="0" applyFont="1" applyFill="1" applyBorder="1" applyAlignment="1" applyProtection="1">
      <alignment horizontal="center" vertical="center" wrapText="1"/>
      <protection locked="0"/>
    </xf>
    <xf numFmtId="164" fontId="2" fillId="7" borderId="13" xfId="0" applyFont="1" applyFill="1" applyBorder="1" applyAlignment="1" applyProtection="1">
      <alignment horizontal="center" vertical="center" wrapText="1"/>
      <protection locked="0"/>
    </xf>
    <xf numFmtId="164" fontId="4" fillId="0" borderId="40" xfId="0" applyFont="1" applyBorder="1" applyAlignment="1" applyProtection="1">
      <alignment horizontal="left" vertical="center" wrapText="1"/>
    </xf>
    <xf numFmtId="164" fontId="4" fillId="0" borderId="0" xfId="0" applyFont="1" applyBorder="1" applyAlignment="1" applyProtection="1">
      <alignment horizontal="left" vertical="center" wrapText="1"/>
    </xf>
    <xf numFmtId="164" fontId="4" fillId="0" borderId="44" xfId="0" applyFont="1" applyBorder="1" applyAlignment="1" applyProtection="1">
      <alignment horizontal="left" vertical="center" wrapText="1"/>
    </xf>
    <xf numFmtId="164" fontId="4" fillId="0" borderId="64" xfId="0" applyFont="1" applyBorder="1" applyAlignment="1" applyProtection="1">
      <alignment horizontal="left" vertical="center" wrapText="1"/>
    </xf>
    <xf numFmtId="1" fontId="2" fillId="0" borderId="66" xfId="0" applyNumberFormat="1" applyFont="1" applyFill="1" applyBorder="1" applyAlignment="1" applyProtection="1">
      <alignment horizontal="center" vertical="center" wrapText="1"/>
    </xf>
    <xf numFmtId="1" fontId="2" fillId="0" borderId="21" xfId="0" applyNumberFormat="1" applyFont="1" applyFill="1" applyBorder="1" applyAlignment="1" applyProtection="1">
      <alignment horizontal="center" vertical="center" wrapText="1"/>
    </xf>
    <xf numFmtId="164" fontId="2" fillId="0" borderId="72" xfId="0" applyFont="1" applyFill="1" applyBorder="1" applyAlignment="1" applyProtection="1">
      <alignment horizontal="left" vertical="center" wrapText="1"/>
    </xf>
    <xf numFmtId="164" fontId="2" fillId="0" borderId="50" xfId="0" applyFont="1" applyFill="1" applyBorder="1" applyAlignment="1" applyProtection="1">
      <alignment horizontal="left" vertical="center" wrapText="1"/>
    </xf>
    <xf numFmtId="164" fontId="2" fillId="0" borderId="40" xfId="0" applyFont="1" applyFill="1" applyBorder="1" applyAlignment="1" applyProtection="1">
      <alignment horizontal="left" vertical="center" wrapText="1"/>
    </xf>
    <xf numFmtId="164" fontId="2" fillId="0" borderId="0" xfId="0" applyFont="1" applyFill="1" applyBorder="1" applyAlignment="1" applyProtection="1">
      <alignment horizontal="left" vertical="center" wrapText="1"/>
    </xf>
    <xf numFmtId="164" fontId="2" fillId="0" borderId="44" xfId="0" applyFont="1" applyFill="1" applyBorder="1" applyAlignment="1" applyProtection="1">
      <alignment horizontal="left" vertical="center" wrapText="1"/>
    </xf>
    <xf numFmtId="164" fontId="2" fillId="0" borderId="64" xfId="0" applyFont="1" applyFill="1" applyBorder="1" applyAlignment="1" applyProtection="1">
      <alignment horizontal="left" vertical="center" wrapText="1"/>
    </xf>
    <xf numFmtId="1" fontId="2" fillId="0" borderId="54" xfId="0" applyNumberFormat="1" applyFont="1" applyFill="1" applyBorder="1" applyAlignment="1" applyProtection="1">
      <alignment horizontal="center" vertical="center" wrapText="1"/>
    </xf>
    <xf numFmtId="164" fontId="6" fillId="13" borderId="1" xfId="0" applyFont="1" applyFill="1" applyBorder="1" applyAlignment="1" applyProtection="1">
      <alignment horizontal="center" vertical="center" wrapText="1"/>
    </xf>
    <xf numFmtId="164" fontId="6" fillId="13" borderId="4" xfId="0" applyFont="1" applyFill="1" applyBorder="1" applyAlignment="1" applyProtection="1">
      <alignment horizontal="center" vertical="center" wrapText="1"/>
    </xf>
    <xf numFmtId="164" fontId="6" fillId="13" borderId="2" xfId="0" applyFont="1" applyFill="1" applyBorder="1" applyAlignment="1" applyProtection="1">
      <alignment horizontal="center" vertical="center" wrapText="1"/>
    </xf>
    <xf numFmtId="164" fontId="4" fillId="5" borderId="2" xfId="0" applyFont="1" applyFill="1" applyBorder="1" applyAlignment="1" applyProtection="1">
      <alignment horizontal="center" vertical="center" wrapText="1"/>
    </xf>
    <xf numFmtId="164" fontId="2" fillId="7" borderId="26" xfId="0" applyFont="1" applyFill="1" applyBorder="1" applyAlignment="1" applyProtection="1">
      <alignment horizontal="center" vertical="center" wrapText="1"/>
      <protection locked="0"/>
    </xf>
    <xf numFmtId="164" fontId="2" fillId="7" borderId="14" xfId="0" applyFont="1" applyFill="1" applyBorder="1" applyAlignment="1" applyProtection="1">
      <alignment horizontal="center" vertical="center" wrapText="1"/>
      <protection locked="0"/>
    </xf>
    <xf numFmtId="164" fontId="2" fillId="7" borderId="49" xfId="0" applyFont="1" applyFill="1" applyBorder="1" applyAlignment="1" applyProtection="1">
      <alignment horizontal="center" vertical="center" wrapText="1"/>
      <protection locked="0"/>
    </xf>
    <xf numFmtId="164" fontId="2" fillId="7" borderId="50" xfId="0" applyFont="1" applyFill="1" applyBorder="1" applyAlignment="1" applyProtection="1">
      <alignment horizontal="center" vertical="center" wrapText="1"/>
      <protection locked="0"/>
    </xf>
    <xf numFmtId="164" fontId="5" fillId="12" borderId="52" xfId="1" applyFont="1" applyFill="1" applyBorder="1" applyAlignment="1" applyProtection="1">
      <alignment horizontal="left" vertical="center" wrapText="1"/>
    </xf>
    <xf numFmtId="1" fontId="2" fillId="0" borderId="17" xfId="0" applyNumberFormat="1" applyFont="1" applyFill="1" applyBorder="1" applyAlignment="1" applyProtection="1">
      <alignment horizontal="center" vertical="center" wrapText="1"/>
    </xf>
    <xf numFmtId="164" fontId="6" fillId="13" borderId="41" xfId="0" applyFont="1" applyFill="1" applyBorder="1" applyAlignment="1" applyProtection="1">
      <alignment horizontal="center" vertical="center" wrapText="1"/>
    </xf>
    <xf numFmtId="164" fontId="6" fillId="13" borderId="64" xfId="0" applyFont="1" applyFill="1" applyBorder="1" applyAlignment="1" applyProtection="1">
      <alignment horizontal="center" vertical="center" wrapText="1"/>
    </xf>
    <xf numFmtId="164" fontId="6" fillId="9" borderId="53" xfId="0" applyFont="1" applyFill="1" applyBorder="1" applyAlignment="1" applyProtection="1">
      <alignment horizontal="left" vertical="center" wrapText="1"/>
    </xf>
    <xf numFmtId="164" fontId="6" fillId="9" borderId="70" xfId="0" applyFont="1" applyFill="1" applyBorder="1" applyAlignment="1" applyProtection="1">
      <alignment horizontal="left" vertical="center" wrapText="1"/>
    </xf>
    <xf numFmtId="164" fontId="6" fillId="9" borderId="1" xfId="0" applyFont="1" applyFill="1" applyBorder="1" applyAlignment="1" applyProtection="1">
      <alignment horizontal="center" vertical="center" wrapText="1"/>
    </xf>
    <xf numFmtId="164" fontId="6" fillId="9" borderId="4" xfId="0" applyFont="1" applyFill="1" applyBorder="1" applyAlignment="1" applyProtection="1">
      <alignment horizontal="center" vertical="center" wrapText="1"/>
    </xf>
    <xf numFmtId="164" fontId="6" fillId="9" borderId="2" xfId="0" applyFont="1" applyFill="1" applyBorder="1" applyAlignment="1" applyProtection="1">
      <alignment horizontal="center" vertical="center" wrapText="1"/>
    </xf>
    <xf numFmtId="164" fontId="6" fillId="13" borderId="3" xfId="0" applyFont="1" applyFill="1" applyBorder="1" applyAlignment="1" applyProtection="1">
      <alignment horizontal="center" vertical="center" wrapText="1"/>
    </xf>
    <xf numFmtId="164" fontId="4" fillId="5" borderId="1" xfId="0" applyFont="1" applyFill="1" applyBorder="1" applyAlignment="1" applyProtection="1">
      <alignment horizontal="center" vertical="center" wrapText="1"/>
    </xf>
    <xf numFmtId="164" fontId="4" fillId="5" borderId="4" xfId="0" applyFont="1" applyFill="1" applyBorder="1" applyAlignment="1" applyProtection="1">
      <alignment horizontal="center" vertical="center" wrapText="1"/>
    </xf>
    <xf numFmtId="164" fontId="9" fillId="2" borderId="8" xfId="0" applyFont="1" applyFill="1" applyBorder="1" applyAlignment="1">
      <alignment horizontal="center" vertical="center" wrapText="1"/>
    </xf>
    <xf numFmtId="164" fontId="9" fillId="2" borderId="9" xfId="0" applyFont="1" applyFill="1" applyBorder="1" applyAlignment="1">
      <alignment horizontal="center" vertical="center" wrapText="1"/>
    </xf>
    <xf numFmtId="164" fontId="9" fillId="2" borderId="11" xfId="0" applyFont="1" applyFill="1" applyBorder="1" applyAlignment="1">
      <alignment horizontal="center" vertical="center" wrapText="1"/>
    </xf>
    <xf numFmtId="164" fontId="9" fillId="2" borderId="26" xfId="0" applyFont="1" applyFill="1" applyBorder="1" applyAlignment="1">
      <alignment horizontal="center" vertical="center" wrapText="1"/>
    </xf>
    <xf numFmtId="164" fontId="9" fillId="2" borderId="60" xfId="0" applyFont="1" applyFill="1" applyBorder="1" applyAlignment="1">
      <alignment horizontal="center" vertical="center" wrapText="1"/>
    </xf>
    <xf numFmtId="164" fontId="9" fillId="2" borderId="61" xfId="0" applyFont="1" applyFill="1" applyBorder="1" applyAlignment="1">
      <alignment horizontal="center" vertical="center" wrapText="1"/>
    </xf>
    <xf numFmtId="164" fontId="9" fillId="2" borderId="14" xfId="0" applyFont="1" applyFill="1" applyBorder="1" applyAlignment="1">
      <alignment horizontal="center" vertical="center" wrapText="1"/>
    </xf>
    <xf numFmtId="164" fontId="9" fillId="2" borderId="15" xfId="0" applyFont="1" applyFill="1" applyBorder="1" applyAlignment="1">
      <alignment horizontal="center" vertical="center" wrapText="1"/>
    </xf>
    <xf numFmtId="164" fontId="9" fillId="2" borderId="16" xfId="0" applyFont="1" applyFill="1" applyBorder="1" applyAlignment="1">
      <alignment horizontal="center" vertical="center" wrapText="1"/>
    </xf>
    <xf numFmtId="164" fontId="9" fillId="2" borderId="6" xfId="0" applyFont="1" applyFill="1" applyBorder="1" applyAlignment="1">
      <alignment horizontal="left" vertical="center" wrapText="1"/>
    </xf>
    <xf numFmtId="164" fontId="9" fillId="2" borderId="7" xfId="0" applyFont="1" applyFill="1" applyBorder="1" applyAlignment="1">
      <alignment horizontal="left" vertical="center" wrapText="1"/>
    </xf>
    <xf numFmtId="164" fontId="9" fillId="2" borderId="27" xfId="0" applyFont="1" applyFill="1" applyBorder="1" applyAlignment="1">
      <alignment horizontal="left" vertical="center" wrapText="1"/>
    </xf>
    <xf numFmtId="164" fontId="9" fillId="2" borderId="25" xfId="0" applyFont="1" applyFill="1" applyBorder="1" applyAlignment="1">
      <alignment horizontal="left" vertical="center" wrapText="1"/>
    </xf>
    <xf numFmtId="164" fontId="9" fillId="2" borderId="12" xfId="0" applyFont="1" applyFill="1" applyBorder="1" applyAlignment="1">
      <alignment horizontal="left" vertical="center" wrapText="1"/>
    </xf>
    <xf numFmtId="164" fontId="9" fillId="2" borderId="13" xfId="0" applyFont="1" applyFill="1" applyBorder="1" applyAlignment="1">
      <alignment horizontal="left" vertical="center" wrapText="1"/>
    </xf>
    <xf numFmtId="164" fontId="2" fillId="0" borderId="72" xfId="0" applyFont="1" applyBorder="1" applyAlignment="1" applyProtection="1">
      <alignment horizontal="center" vertical="center" wrapText="1"/>
    </xf>
    <xf numFmtId="164" fontId="2" fillId="0" borderId="50" xfId="0" applyFont="1" applyBorder="1" applyAlignment="1" applyProtection="1">
      <alignment horizontal="center" vertical="center" wrapText="1"/>
    </xf>
    <xf numFmtId="164" fontId="2" fillId="0" borderId="40" xfId="0" applyFont="1" applyBorder="1" applyAlignment="1" applyProtection="1">
      <alignment horizontal="center" vertical="center" wrapText="1"/>
    </xf>
    <xf numFmtId="164" fontId="2" fillId="0" borderId="0" xfId="0" applyFont="1" applyBorder="1" applyAlignment="1" applyProtection="1">
      <alignment horizontal="center" vertical="center" wrapText="1"/>
    </xf>
    <xf numFmtId="164" fontId="2" fillId="0" borderId="44" xfId="0" applyFont="1" applyBorder="1" applyAlignment="1" applyProtection="1">
      <alignment horizontal="center" vertical="center" wrapText="1"/>
    </xf>
    <xf numFmtId="164" fontId="2" fillId="0" borderId="64" xfId="0" applyFont="1" applyBorder="1" applyAlignment="1" applyProtection="1">
      <alignment horizontal="center" vertical="center" wrapText="1"/>
    </xf>
    <xf numFmtId="164" fontId="2" fillId="7" borderId="10" xfId="0" applyFont="1" applyFill="1" applyBorder="1" applyAlignment="1" applyProtection="1">
      <alignment horizontal="center" vertical="center" wrapText="1"/>
      <protection locked="0"/>
    </xf>
    <xf numFmtId="164" fontId="2" fillId="7" borderId="74" xfId="0" applyFont="1" applyFill="1" applyBorder="1" applyAlignment="1" applyProtection="1">
      <alignment horizontal="center" vertical="center" wrapText="1"/>
      <protection locked="0"/>
    </xf>
    <xf numFmtId="164" fontId="2" fillId="0" borderId="51" xfId="0" applyFont="1" applyBorder="1" applyAlignment="1" applyProtection="1">
      <alignment horizontal="center" vertical="center" wrapText="1"/>
    </xf>
    <xf numFmtId="164" fontId="2" fillId="0" borderId="5" xfId="0" applyFont="1" applyBorder="1" applyAlignment="1" applyProtection="1">
      <alignment horizontal="center" vertical="center" wrapText="1"/>
    </xf>
    <xf numFmtId="164" fontId="2" fillId="0" borderId="3" xfId="0" applyFont="1" applyBorder="1" applyAlignment="1" applyProtection="1">
      <alignment horizontal="center" vertical="center" wrapText="1"/>
    </xf>
    <xf numFmtId="164" fontId="2" fillId="7" borderId="33" xfId="0" applyFont="1" applyFill="1" applyBorder="1" applyAlignment="1" applyProtection="1">
      <alignment horizontal="center" vertical="center" wrapText="1"/>
      <protection locked="0"/>
    </xf>
    <xf numFmtId="164" fontId="2" fillId="7" borderId="29" xfId="0" applyFont="1" applyFill="1" applyBorder="1" applyAlignment="1" applyProtection="1">
      <alignment horizontal="center" vertical="center" wrapText="1"/>
      <protection locked="0"/>
    </xf>
    <xf numFmtId="164" fontId="2" fillId="0" borderId="72" xfId="0" applyFont="1" applyBorder="1" applyAlignment="1" applyProtection="1">
      <alignment horizontal="left" vertical="center" wrapText="1"/>
    </xf>
    <xf numFmtId="164" fontId="2" fillId="0" borderId="50" xfId="0" applyFont="1" applyBorder="1" applyAlignment="1" applyProtection="1">
      <alignment horizontal="left" vertical="center" wrapText="1"/>
    </xf>
    <xf numFmtId="164" fontId="2" fillId="0" borderId="51" xfId="0" applyFont="1" applyBorder="1" applyAlignment="1" applyProtection="1">
      <alignment horizontal="left" vertical="center" wrapText="1"/>
    </xf>
    <xf numFmtId="164" fontId="2" fillId="0" borderId="40" xfId="0" applyFont="1" applyBorder="1" applyAlignment="1" applyProtection="1">
      <alignment horizontal="left" vertical="center" wrapText="1"/>
    </xf>
    <xf numFmtId="164" fontId="2" fillId="0" borderId="0" xfId="0" applyFont="1" applyBorder="1" applyAlignment="1" applyProtection="1">
      <alignment horizontal="left" vertical="center" wrapText="1"/>
    </xf>
    <xf numFmtId="164" fontId="2" fillId="0" borderId="5" xfId="0" applyFont="1" applyBorder="1" applyAlignment="1" applyProtection="1">
      <alignment horizontal="left" vertical="center" wrapText="1"/>
    </xf>
    <xf numFmtId="164" fontId="2" fillId="0" borderId="44" xfId="0" applyFont="1" applyBorder="1" applyAlignment="1" applyProtection="1">
      <alignment horizontal="left" vertical="center" wrapText="1"/>
    </xf>
    <xf numFmtId="164" fontId="2" fillId="0" borderId="64" xfId="0" applyFont="1" applyBorder="1" applyAlignment="1" applyProtection="1">
      <alignment horizontal="left" vertical="center" wrapText="1"/>
    </xf>
    <xf numFmtId="164" fontId="2" fillId="0" borderId="3" xfId="0" applyFont="1" applyBorder="1" applyAlignment="1" applyProtection="1">
      <alignment horizontal="left" vertical="center" wrapText="1"/>
    </xf>
    <xf numFmtId="164" fontId="2" fillId="7" borderId="37" xfId="0" applyFont="1" applyFill="1" applyBorder="1" applyAlignment="1" applyProtection="1">
      <alignment horizontal="center" vertical="center" wrapText="1"/>
      <protection locked="0"/>
    </xf>
    <xf numFmtId="164" fontId="2" fillId="7" borderId="38" xfId="0" applyFont="1" applyFill="1" applyBorder="1" applyAlignment="1" applyProtection="1">
      <alignment horizontal="center" vertical="center" wrapText="1"/>
      <protection locked="0"/>
    </xf>
    <xf numFmtId="0" fontId="2" fillId="0" borderId="72" xfId="0" applyNumberFormat="1" applyFont="1" applyFill="1" applyBorder="1" applyAlignment="1" applyProtection="1">
      <alignment horizontal="left" vertical="center" wrapText="1"/>
    </xf>
    <xf numFmtId="0" fontId="2" fillId="0" borderId="50" xfId="0" applyNumberFormat="1" applyFont="1" applyFill="1" applyBorder="1" applyAlignment="1" applyProtection="1">
      <alignment horizontal="left" vertical="center" wrapText="1"/>
    </xf>
    <xf numFmtId="0" fontId="2" fillId="0" borderId="51" xfId="0" applyNumberFormat="1" applyFont="1" applyFill="1" applyBorder="1" applyAlignment="1" applyProtection="1">
      <alignment horizontal="left" vertical="center" wrapText="1"/>
    </xf>
    <xf numFmtId="0" fontId="2" fillId="0" borderId="4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164" fontId="6" fillId="13" borderId="53" xfId="0" applyFont="1" applyFill="1" applyBorder="1" applyAlignment="1" applyProtection="1">
      <alignment horizontal="left" vertical="center" wrapText="1"/>
    </xf>
    <xf numFmtId="164" fontId="6" fillId="13" borderId="70" xfId="0" applyFont="1" applyFill="1" applyBorder="1" applyAlignment="1" applyProtection="1">
      <alignment horizontal="left" vertical="center" wrapText="1"/>
    </xf>
    <xf numFmtId="164" fontId="2" fillId="7" borderId="73" xfId="0" applyFont="1" applyFill="1" applyBorder="1" applyAlignment="1" applyProtection="1">
      <alignment horizontal="center" vertical="center" wrapText="1"/>
      <protection locked="0"/>
    </xf>
    <xf numFmtId="164" fontId="6" fillId="9" borderId="23" xfId="0" applyFont="1" applyFill="1" applyBorder="1" applyAlignment="1" applyProtection="1">
      <alignment horizontal="center" vertical="center" wrapText="1"/>
    </xf>
    <xf numFmtId="164" fontId="6" fillId="9" borderId="56" xfId="0" applyFont="1" applyFill="1" applyBorder="1" applyAlignment="1" applyProtection="1">
      <alignment horizontal="center" vertical="center" wrapText="1"/>
    </xf>
    <xf numFmtId="164" fontId="6" fillId="9" borderId="57" xfId="0" applyFont="1" applyFill="1" applyBorder="1" applyAlignment="1" applyProtection="1">
      <alignment horizontal="center" vertical="center" wrapText="1"/>
    </xf>
    <xf numFmtId="164" fontId="6" fillId="9" borderId="63" xfId="0" applyFont="1" applyFill="1" applyBorder="1" applyAlignment="1" applyProtection="1">
      <alignment horizontal="left" vertical="center" wrapText="1"/>
    </xf>
    <xf numFmtId="164" fontId="6" fillId="13" borderId="52" xfId="0" applyFont="1" applyFill="1" applyBorder="1" applyAlignment="1" applyProtection="1">
      <alignment horizontal="left" vertical="center" wrapText="1"/>
    </xf>
    <xf numFmtId="164" fontId="6" fillId="13" borderId="67" xfId="0" applyFont="1" applyFill="1" applyBorder="1" applyAlignment="1" applyProtection="1">
      <alignment horizontal="left" vertical="center" wrapText="1"/>
    </xf>
    <xf numFmtId="164" fontId="2" fillId="0" borderId="51" xfId="0" applyFont="1" applyFill="1" applyBorder="1" applyAlignment="1" applyProtection="1">
      <alignment horizontal="left" vertical="center" wrapText="1"/>
    </xf>
    <xf numFmtId="164" fontId="2" fillId="0" borderId="5" xfId="0" applyFont="1" applyFill="1" applyBorder="1" applyAlignment="1" applyProtection="1">
      <alignment horizontal="left" vertical="center" wrapText="1"/>
    </xf>
    <xf numFmtId="164" fontId="2" fillId="0" borderId="3" xfId="0" applyFont="1" applyFill="1" applyBorder="1" applyAlignment="1" applyProtection="1">
      <alignment horizontal="left" vertical="center" wrapText="1"/>
    </xf>
    <xf numFmtId="164" fontId="2" fillId="7" borderId="28" xfId="0" applyFont="1" applyFill="1" applyBorder="1" applyAlignment="1" applyProtection="1">
      <alignment horizontal="center" vertical="center" wrapText="1"/>
      <protection locked="0"/>
    </xf>
    <xf numFmtId="164" fontId="2" fillId="0" borderId="29" xfId="0" applyFont="1" applyFill="1" applyBorder="1" applyAlignment="1" applyProtection="1">
      <alignment horizontal="left" vertical="center" wrapText="1"/>
    </xf>
    <xf numFmtId="164" fontId="2" fillId="0" borderId="25" xfId="0" applyFont="1" applyFill="1" applyBorder="1" applyAlignment="1" applyProtection="1">
      <alignment horizontal="left" vertical="center" wrapText="1"/>
    </xf>
    <xf numFmtId="164" fontId="2" fillId="7" borderId="20" xfId="0" applyFont="1" applyFill="1" applyBorder="1" applyAlignment="1" applyProtection="1">
      <alignment horizontal="center" vertical="center" wrapText="1"/>
      <protection locked="0"/>
    </xf>
    <xf numFmtId="164" fontId="2" fillId="7" borderId="6" xfId="0" applyFont="1" applyFill="1" applyBorder="1" applyAlignment="1" applyProtection="1">
      <alignment horizontal="center" vertical="center" wrapText="1"/>
      <protection locked="0"/>
    </xf>
    <xf numFmtId="164" fontId="2" fillId="7" borderId="7" xfId="0" applyFont="1" applyFill="1" applyBorder="1" applyAlignment="1" applyProtection="1">
      <alignment horizontal="center" vertical="center" wrapText="1"/>
      <protection locked="0"/>
    </xf>
    <xf numFmtId="164" fontId="5" fillId="12" borderId="64" xfId="1" applyFont="1" applyFill="1" applyBorder="1" applyAlignment="1" applyProtection="1">
      <alignment horizontal="center" vertical="center" wrapText="1"/>
    </xf>
    <xf numFmtId="164" fontId="5" fillId="12" borderId="3" xfId="1" applyFont="1" applyFill="1" applyBorder="1" applyAlignment="1" applyProtection="1">
      <alignment horizontal="center" vertical="center" wrapText="1"/>
    </xf>
    <xf numFmtId="164" fontId="2" fillId="6" borderId="25" xfId="0" applyFont="1" applyFill="1" applyBorder="1" applyAlignment="1" applyProtection="1">
      <alignment horizontal="left" vertical="center" wrapText="1"/>
    </xf>
    <xf numFmtId="164" fontId="2" fillId="6" borderId="26" xfId="0" applyFont="1" applyFill="1" applyBorder="1" applyAlignment="1" applyProtection="1">
      <alignment horizontal="left" vertical="center" wrapText="1"/>
    </xf>
    <xf numFmtId="164" fontId="2" fillId="6" borderId="60" xfId="0" applyFont="1" applyFill="1" applyBorder="1" applyAlignment="1" applyProtection="1">
      <alignment horizontal="left" vertical="center" wrapText="1"/>
    </xf>
    <xf numFmtId="164" fontId="2" fillId="6" borderId="61" xfId="0" applyFont="1" applyFill="1" applyBorder="1" applyAlignment="1" applyProtection="1">
      <alignment horizontal="left" vertical="center" wrapText="1"/>
    </xf>
    <xf numFmtId="164" fontId="2" fillId="6" borderId="31" xfId="0" applyFont="1" applyFill="1" applyBorder="1" applyAlignment="1" applyProtection="1">
      <alignment horizontal="left" vertical="center" wrapText="1"/>
    </xf>
    <xf numFmtId="164" fontId="2" fillId="6" borderId="58" xfId="0" applyFont="1" applyFill="1" applyBorder="1" applyAlignment="1" applyProtection="1">
      <alignment horizontal="left" vertical="center" wrapText="1"/>
    </xf>
    <xf numFmtId="164" fontId="2" fillId="6" borderId="59" xfId="0" applyFont="1" applyFill="1" applyBorder="1" applyAlignment="1" applyProtection="1">
      <alignment horizontal="left" vertical="center" wrapText="1"/>
    </xf>
    <xf numFmtId="164" fontId="2" fillId="7" borderId="41" xfId="0" applyFont="1" applyFill="1" applyBorder="1" applyAlignment="1" applyProtection="1">
      <alignment horizontal="center" vertical="center" wrapText="1"/>
      <protection locked="0"/>
    </xf>
    <xf numFmtId="164" fontId="2" fillId="7" borderId="19" xfId="0" applyFont="1" applyFill="1" applyBorder="1" applyAlignment="1" applyProtection="1">
      <alignment horizontal="center" vertical="center" wrapText="1"/>
      <protection locked="0"/>
    </xf>
    <xf numFmtId="164" fontId="2" fillId="7" borderId="32" xfId="0" applyFont="1" applyFill="1" applyBorder="1" applyAlignment="1" applyProtection="1">
      <alignment horizontal="center" vertical="center" wrapText="1"/>
      <protection locked="0"/>
    </xf>
    <xf numFmtId="164" fontId="2" fillId="7" borderId="39" xfId="0" applyFont="1" applyFill="1" applyBorder="1" applyAlignment="1" applyProtection="1">
      <alignment horizontal="center" vertical="center" wrapText="1"/>
      <protection locked="0"/>
    </xf>
    <xf numFmtId="164" fontId="2" fillId="15" borderId="26" xfId="0" applyFont="1" applyFill="1" applyBorder="1" applyAlignment="1" applyProtection="1">
      <alignment horizontal="left" vertical="center" wrapText="1"/>
    </xf>
    <xf numFmtId="164" fontId="2" fillId="15" borderId="60" xfId="0" applyFont="1" applyFill="1" applyBorder="1" applyAlignment="1" applyProtection="1">
      <alignment horizontal="left" vertical="center" wrapText="1"/>
    </xf>
    <xf numFmtId="164" fontId="2" fillId="0" borderId="20" xfId="0" applyFont="1" applyFill="1" applyBorder="1" applyAlignment="1" applyProtection="1">
      <alignment horizontal="left" vertical="center" wrapText="1"/>
    </xf>
    <xf numFmtId="164" fontId="2" fillId="0" borderId="18" xfId="0" applyFont="1" applyBorder="1" applyAlignment="1" applyProtection="1">
      <alignment horizontal="left" vertical="center" wrapText="1"/>
    </xf>
    <xf numFmtId="164" fontId="2" fillId="0" borderId="56" xfId="0" applyFont="1" applyBorder="1" applyAlignment="1" applyProtection="1">
      <alignment horizontal="left" vertical="center" wrapText="1"/>
    </xf>
    <xf numFmtId="164" fontId="2" fillId="0" borderId="57" xfId="0" applyFont="1" applyBorder="1" applyAlignment="1" applyProtection="1">
      <alignment horizontal="left" vertical="center" wrapText="1"/>
    </xf>
    <xf numFmtId="164" fontId="2" fillId="7" borderId="5" xfId="0" applyFont="1" applyFill="1" applyBorder="1" applyAlignment="1" applyProtection="1">
      <alignment horizontal="center" vertical="center" wrapText="1"/>
      <protection locked="0"/>
    </xf>
    <xf numFmtId="164" fontId="2" fillId="7" borderId="3" xfId="0" applyFont="1" applyFill="1" applyBorder="1" applyAlignment="1" applyProtection="1">
      <alignment horizontal="center" vertical="center" wrapText="1"/>
      <protection locked="0"/>
    </xf>
    <xf numFmtId="164" fontId="2" fillId="15" borderId="61" xfId="0" applyFont="1" applyFill="1" applyBorder="1" applyAlignment="1" applyProtection="1">
      <alignment horizontal="left" vertical="center" wrapText="1"/>
    </xf>
    <xf numFmtId="164" fontId="2" fillId="15" borderId="31" xfId="0" applyFont="1" applyFill="1" applyBorder="1" applyAlignment="1" applyProtection="1">
      <alignment horizontal="left" vertical="center" wrapText="1"/>
    </xf>
    <xf numFmtId="164" fontId="2" fillId="15" borderId="58" xfId="0" applyFont="1" applyFill="1" applyBorder="1" applyAlignment="1" applyProtection="1">
      <alignment horizontal="left" vertical="center" wrapText="1"/>
    </xf>
    <xf numFmtId="164" fontId="2" fillId="15" borderId="59" xfId="0" applyFont="1" applyFill="1" applyBorder="1" applyAlignment="1" applyProtection="1">
      <alignment horizontal="left" vertical="center" wrapText="1"/>
    </xf>
    <xf numFmtId="164" fontId="2" fillId="15" borderId="25" xfId="0" applyFont="1" applyFill="1" applyBorder="1" applyAlignment="1" applyProtection="1">
      <alignment horizontal="left" vertical="center" wrapText="1"/>
    </xf>
    <xf numFmtId="164" fontId="6" fillId="9" borderId="52" xfId="0" applyFont="1" applyFill="1" applyBorder="1" applyAlignment="1" applyProtection="1">
      <alignment horizontal="left" vertical="center" wrapText="1"/>
    </xf>
    <xf numFmtId="164" fontId="2" fillId="0" borderId="26" xfId="0" applyFont="1" applyBorder="1" applyAlignment="1" applyProtection="1">
      <alignment horizontal="left" vertical="center" wrapText="1"/>
    </xf>
    <xf numFmtId="164" fontId="2" fillId="0" borderId="60" xfId="0" applyFont="1" applyBorder="1" applyAlignment="1" applyProtection="1">
      <alignment horizontal="left" vertical="center" wrapText="1"/>
    </xf>
    <xf numFmtId="164" fontId="2" fillId="0" borderId="61" xfId="0" applyFont="1" applyBorder="1" applyAlignment="1" applyProtection="1">
      <alignment horizontal="left" vertical="center" wrapText="1"/>
    </xf>
    <xf numFmtId="164" fontId="21" fillId="0" borderId="25" xfId="0" applyFont="1" applyBorder="1" applyAlignment="1" applyProtection="1">
      <alignment horizontal="left" vertical="center" wrapText="1"/>
    </xf>
    <xf numFmtId="164" fontId="2" fillId="15" borderId="32" xfId="0" applyFont="1" applyFill="1" applyBorder="1" applyAlignment="1" applyProtection="1">
      <alignment horizontal="left" vertical="center" wrapText="1"/>
    </xf>
    <xf numFmtId="164" fontId="2" fillId="15" borderId="20" xfId="0" applyFont="1" applyFill="1" applyBorder="1" applyAlignment="1" applyProtection="1">
      <alignment horizontal="left" vertical="center" wrapText="1"/>
    </xf>
    <xf numFmtId="164" fontId="2" fillId="6" borderId="18" xfId="0" applyFont="1" applyFill="1" applyBorder="1" applyAlignment="1" applyProtection="1">
      <alignment horizontal="left" vertical="center" wrapText="1"/>
    </xf>
    <xf numFmtId="164" fontId="2" fillId="6" borderId="56" xfId="0" applyFont="1" applyFill="1" applyBorder="1" applyAlignment="1" applyProtection="1">
      <alignment horizontal="left" vertical="center" wrapText="1"/>
    </xf>
    <xf numFmtId="164" fontId="2" fillId="6" borderId="57" xfId="0" applyFont="1" applyFill="1" applyBorder="1" applyAlignment="1" applyProtection="1">
      <alignment horizontal="left" vertical="center" wrapText="1"/>
    </xf>
    <xf numFmtId="164" fontId="3" fillId="4" borderId="1" xfId="0" applyFont="1" applyFill="1" applyBorder="1" applyAlignment="1" applyProtection="1">
      <alignment horizontal="center" vertical="center" wrapText="1"/>
    </xf>
    <xf numFmtId="164" fontId="3" fillId="4" borderId="4" xfId="0" applyFont="1" applyFill="1" applyBorder="1" applyAlignment="1" applyProtection="1">
      <alignment horizontal="center" vertical="center" wrapText="1"/>
    </xf>
    <xf numFmtId="164" fontId="3" fillId="4" borderId="2" xfId="0" applyFont="1" applyFill="1" applyBorder="1" applyAlignment="1" applyProtection="1">
      <alignment horizontal="center" vertical="center" wrapText="1"/>
    </xf>
    <xf numFmtId="164" fontId="4" fillId="5" borderId="11" xfId="0" applyFont="1" applyFill="1" applyBorder="1" applyAlignment="1" applyProtection="1">
      <alignment horizontal="center" vertical="center" wrapText="1"/>
    </xf>
    <xf numFmtId="164" fontId="2" fillId="7" borderId="9" xfId="0" applyFont="1" applyFill="1" applyBorder="1" applyAlignment="1" applyProtection="1">
      <alignment horizontal="center" vertical="center" wrapText="1"/>
      <protection locked="0"/>
    </xf>
    <xf numFmtId="164" fontId="2" fillId="7" borderId="66" xfId="0" applyFont="1" applyFill="1" applyBorder="1" applyAlignment="1" applyProtection="1">
      <alignment horizontal="center" vertical="center" wrapText="1"/>
      <protection locked="0"/>
    </xf>
    <xf numFmtId="164" fontId="2" fillId="7" borderId="21" xfId="0" applyFont="1" applyFill="1" applyBorder="1" applyAlignment="1" applyProtection="1">
      <alignment horizontal="center" vertical="center" wrapText="1"/>
      <protection locked="0"/>
    </xf>
    <xf numFmtId="164" fontId="2" fillId="7" borderId="51" xfId="0" applyFont="1" applyFill="1" applyBorder="1" applyAlignment="1" applyProtection="1">
      <alignment horizontal="center" vertical="center" wrapText="1"/>
      <protection locked="0"/>
    </xf>
    <xf numFmtId="164" fontId="2" fillId="7" borderId="0" xfId="0" applyFont="1" applyFill="1" applyBorder="1" applyAlignment="1" applyProtection="1">
      <alignment horizontal="center" vertical="center" wrapText="1"/>
      <protection locked="0"/>
    </xf>
    <xf numFmtId="164" fontId="2" fillId="7" borderId="8" xfId="0" applyFont="1" applyFill="1" applyBorder="1" applyAlignment="1" applyProtection="1">
      <alignment horizontal="center" vertical="center" wrapText="1"/>
      <protection locked="0"/>
    </xf>
    <xf numFmtId="164" fontId="2" fillId="7" borderId="23" xfId="0" applyFont="1" applyFill="1" applyBorder="1" applyAlignment="1" applyProtection="1">
      <alignment horizontal="center" vertical="center" wrapText="1"/>
      <protection locked="0"/>
    </xf>
    <xf numFmtId="164" fontId="4" fillId="14" borderId="49" xfId="0" applyFont="1" applyFill="1" applyBorder="1" applyAlignment="1" applyProtection="1">
      <alignment horizontal="center" vertical="center" wrapText="1"/>
    </xf>
    <xf numFmtId="164" fontId="4" fillId="14" borderId="50" xfId="0" applyFont="1" applyFill="1" applyBorder="1" applyAlignment="1" applyProtection="1">
      <alignment horizontal="center" vertical="center" wrapText="1"/>
    </xf>
    <xf numFmtId="164" fontId="4" fillId="14" borderId="11" xfId="0" applyFont="1" applyFill="1" applyBorder="1" applyAlignment="1" applyProtection="1">
      <alignment horizontal="center" vertical="center" wrapText="1"/>
    </xf>
    <xf numFmtId="0" fontId="2" fillId="6" borderId="31" xfId="0" applyNumberFormat="1" applyFont="1" applyFill="1" applyBorder="1" applyAlignment="1" applyProtection="1">
      <alignment horizontal="left" vertical="center" wrapText="1"/>
    </xf>
    <xf numFmtId="0" fontId="2" fillId="6" borderId="58" xfId="0" applyNumberFormat="1" applyFont="1" applyFill="1" applyBorder="1" applyAlignment="1" applyProtection="1">
      <alignment horizontal="left" vertical="center" wrapText="1"/>
    </xf>
    <xf numFmtId="0" fontId="2" fillId="6" borderId="59" xfId="0" applyNumberFormat="1" applyFont="1" applyFill="1" applyBorder="1" applyAlignment="1" applyProtection="1">
      <alignment horizontal="left" vertical="center" wrapText="1"/>
    </xf>
    <xf numFmtId="164" fontId="4" fillId="14" borderId="1" xfId="0" applyFont="1" applyFill="1" applyBorder="1" applyAlignment="1" applyProtection="1">
      <alignment horizontal="center" vertical="center" wrapText="1"/>
    </xf>
    <xf numFmtId="164" fontId="4" fillId="14" borderId="4" xfId="0" applyFont="1" applyFill="1" applyBorder="1" applyAlignment="1" applyProtection="1">
      <alignment horizontal="center" vertical="center" wrapText="1"/>
    </xf>
    <xf numFmtId="164" fontId="4" fillId="14" borderId="2" xfId="0" applyFont="1" applyFill="1" applyBorder="1" applyAlignment="1" applyProtection="1">
      <alignment horizontal="center" vertical="center" wrapText="1"/>
    </xf>
    <xf numFmtId="164" fontId="2" fillId="7" borderId="54" xfId="0" applyFont="1" applyFill="1" applyBorder="1" applyAlignment="1" applyProtection="1">
      <alignment horizontal="center" vertical="center" wrapText="1"/>
      <protection locked="0"/>
    </xf>
    <xf numFmtId="164" fontId="2" fillId="0" borderId="25" xfId="1" applyFont="1" applyFill="1" applyBorder="1" applyAlignment="1" applyProtection="1">
      <alignment horizontal="left" vertical="center" wrapText="1"/>
    </xf>
    <xf numFmtId="164" fontId="2" fillId="0" borderId="30" xfId="1" applyFont="1" applyFill="1" applyBorder="1" applyAlignment="1" applyProtection="1">
      <alignment horizontal="left" vertical="center" wrapText="1"/>
    </xf>
    <xf numFmtId="164" fontId="5" fillId="12" borderId="1" xfId="1" applyFont="1" applyFill="1" applyBorder="1" applyAlignment="1" applyProtection="1">
      <alignment horizontal="center" vertical="center" wrapText="1"/>
    </xf>
    <xf numFmtId="164" fontId="2" fillId="7" borderId="17" xfId="1" applyFont="1" applyFill="1" applyBorder="1" applyAlignment="1" applyProtection="1">
      <alignment horizontal="center" vertical="center" wrapText="1"/>
      <protection locked="0"/>
    </xf>
    <xf numFmtId="164" fontId="2" fillId="7" borderId="27" xfId="1" applyFont="1" applyFill="1" applyBorder="1" applyAlignment="1" applyProtection="1">
      <alignment horizontal="center" vertical="center" wrapText="1"/>
      <protection locked="0"/>
    </xf>
    <xf numFmtId="164" fontId="2" fillId="7" borderId="33" xfId="1" applyFont="1" applyFill="1" applyBorder="1" applyAlignment="1" applyProtection="1">
      <alignment horizontal="center" vertical="center" wrapText="1"/>
      <protection locked="0"/>
    </xf>
    <xf numFmtId="164" fontId="2" fillId="7" borderId="12" xfId="1" applyFont="1" applyFill="1" applyBorder="1" applyAlignment="1" applyProtection="1">
      <alignment horizontal="center" vertical="center" wrapText="1"/>
      <protection locked="0"/>
    </xf>
    <xf numFmtId="164" fontId="2" fillId="7" borderId="39" xfId="1" applyFont="1" applyFill="1" applyBorder="1" applyAlignment="1" applyProtection="1">
      <alignment horizontal="center" vertical="center" wrapText="1"/>
      <protection locked="0"/>
    </xf>
    <xf numFmtId="164" fontId="2" fillId="7" borderId="30" xfId="1" applyFont="1" applyFill="1" applyBorder="1" applyAlignment="1" applyProtection="1">
      <alignment horizontal="center" vertical="center" wrapText="1"/>
      <protection locked="0"/>
    </xf>
    <xf numFmtId="164" fontId="2" fillId="7" borderId="28" xfId="1" applyFont="1" applyFill="1" applyBorder="1" applyAlignment="1" applyProtection="1">
      <alignment horizontal="center" vertical="center" wrapText="1"/>
      <protection locked="0"/>
    </xf>
    <xf numFmtId="164" fontId="2" fillId="7" borderId="45" xfId="1" applyFont="1" applyFill="1" applyBorder="1" applyAlignment="1" applyProtection="1">
      <alignment horizontal="center" vertical="center" wrapText="1"/>
      <protection locked="0"/>
    </xf>
    <xf numFmtId="164" fontId="2" fillId="0" borderId="26" xfId="0" applyFont="1" applyFill="1" applyBorder="1" applyAlignment="1" applyProtection="1">
      <alignment horizontal="left" vertical="center" wrapText="1"/>
    </xf>
    <xf numFmtId="164" fontId="2" fillId="0" borderId="60" xfId="0" applyFont="1" applyFill="1" applyBorder="1" applyAlignment="1" applyProtection="1">
      <alignment horizontal="left" vertical="center" wrapText="1"/>
    </xf>
    <xf numFmtId="164" fontId="2" fillId="0" borderId="32" xfId="0" applyFont="1" applyFill="1" applyBorder="1" applyAlignment="1" applyProtection="1">
      <alignment horizontal="left" vertical="center" wrapText="1"/>
    </xf>
    <xf numFmtId="164" fontId="2" fillId="0" borderId="61" xfId="0" applyFont="1" applyFill="1" applyBorder="1" applyAlignment="1" applyProtection="1">
      <alignment horizontal="left" vertical="center" wrapText="1"/>
    </xf>
    <xf numFmtId="164" fontId="2" fillId="6" borderId="26" xfId="0" applyFont="1" applyFill="1" applyBorder="1" applyAlignment="1" applyProtection="1">
      <alignment vertical="center" wrapText="1"/>
    </xf>
    <xf numFmtId="164" fontId="2" fillId="6" borderId="60" xfId="0" applyFont="1" applyFill="1" applyBorder="1" applyAlignment="1" applyProtection="1">
      <alignment vertical="center" wrapText="1"/>
    </xf>
    <xf numFmtId="164" fontId="2" fillId="6" borderId="61" xfId="0" applyFont="1" applyFill="1" applyBorder="1" applyAlignment="1" applyProtection="1">
      <alignment vertical="center" wrapText="1"/>
    </xf>
    <xf numFmtId="164" fontId="2" fillId="0" borderId="30" xfId="0" applyFont="1" applyFill="1" applyBorder="1" applyAlignment="1" applyProtection="1">
      <alignment horizontal="left" vertical="center" wrapText="1"/>
    </xf>
    <xf numFmtId="164" fontId="4" fillId="5" borderId="1" xfId="1" applyFont="1" applyFill="1" applyBorder="1" applyAlignment="1" applyProtection="1">
      <alignment horizontal="center" vertical="center" wrapText="1"/>
    </xf>
    <xf numFmtId="164" fontId="4" fillId="5" borderId="4" xfId="1" applyFont="1" applyFill="1" applyBorder="1" applyAlignment="1" applyProtection="1">
      <alignment horizontal="center" vertical="center" wrapText="1"/>
    </xf>
    <xf numFmtId="164" fontId="4" fillId="5" borderId="2" xfId="1" applyFont="1" applyFill="1" applyBorder="1" applyAlignment="1" applyProtection="1">
      <alignment horizontal="center" vertical="center" wrapText="1"/>
    </xf>
    <xf numFmtId="164" fontId="6" fillId="9" borderId="52" xfId="1" applyFont="1" applyFill="1" applyBorder="1" applyAlignment="1" applyProtection="1">
      <alignment horizontal="left" vertical="center" wrapText="1"/>
    </xf>
    <xf numFmtId="164" fontId="6" fillId="9" borderId="4" xfId="1" applyFont="1" applyFill="1" applyBorder="1" applyAlignment="1" applyProtection="1">
      <alignment horizontal="center" vertical="center" wrapText="1"/>
    </xf>
    <xf numFmtId="164" fontId="6" fillId="9" borderId="2" xfId="1" applyFont="1" applyFill="1" applyBorder="1" applyAlignment="1" applyProtection="1">
      <alignment horizontal="center" vertical="center" wrapText="1"/>
    </xf>
    <xf numFmtId="164" fontId="2" fillId="0" borderId="20" xfId="1" applyFont="1" applyFill="1" applyBorder="1" applyAlignment="1" applyProtection="1">
      <alignment horizontal="left" vertical="center" wrapText="1"/>
    </xf>
    <xf numFmtId="164" fontId="2" fillId="0" borderId="39" xfId="1" applyFont="1" applyFill="1" applyBorder="1" applyAlignment="1" applyProtection="1">
      <alignment horizontal="left" vertical="center" wrapText="1"/>
    </xf>
    <xf numFmtId="164" fontId="2" fillId="7" borderId="37" xfId="1" applyFont="1" applyFill="1" applyBorder="1" applyAlignment="1" applyProtection="1">
      <alignment horizontal="center" vertical="center" wrapText="1"/>
      <protection locked="0"/>
    </xf>
    <xf numFmtId="164" fontId="2" fillId="7" borderId="41" xfId="1" applyFont="1" applyFill="1" applyBorder="1" applyAlignment="1" applyProtection="1">
      <alignment horizontal="center" vertical="center" wrapText="1"/>
      <protection locked="0"/>
    </xf>
    <xf numFmtId="164" fontId="2" fillId="7" borderId="5" xfId="1" applyFont="1" applyFill="1" applyBorder="1" applyAlignment="1" applyProtection="1">
      <alignment horizontal="center" vertical="center" wrapText="1"/>
      <protection locked="0"/>
    </xf>
    <xf numFmtId="164" fontId="2" fillId="7" borderId="3" xfId="1" applyFont="1" applyFill="1" applyBorder="1" applyAlignment="1" applyProtection="1">
      <alignment horizontal="center" vertical="center" wrapText="1"/>
      <protection locked="0"/>
    </xf>
    <xf numFmtId="164" fontId="2" fillId="0" borderId="14" xfId="0" applyFont="1" applyFill="1" applyBorder="1" applyAlignment="1" applyProtection="1">
      <alignment horizontal="left" vertical="center" wrapText="1"/>
    </xf>
    <xf numFmtId="164" fontId="2" fillId="0" borderId="15" xfId="0" applyFont="1" applyFill="1" applyBorder="1" applyAlignment="1" applyProtection="1">
      <alignment horizontal="left" vertical="center" wrapText="1"/>
    </xf>
    <xf numFmtId="164" fontId="2" fillId="0" borderId="16" xfId="0" applyFont="1" applyFill="1" applyBorder="1" applyAlignment="1" applyProtection="1">
      <alignment horizontal="left" vertical="center" wrapText="1"/>
    </xf>
    <xf numFmtId="164" fontId="2" fillId="6" borderId="40" xfId="0" applyFont="1" applyFill="1" applyBorder="1" applyAlignment="1" applyProtection="1">
      <alignment horizontal="left" vertical="center" wrapText="1"/>
    </xf>
    <xf numFmtId="164" fontId="2" fillId="6" borderId="0" xfId="0" applyFont="1" applyFill="1" applyBorder="1" applyAlignment="1" applyProtection="1">
      <alignment horizontal="left" vertical="center" wrapText="1"/>
    </xf>
    <xf numFmtId="164" fontId="2" fillId="6" borderId="5" xfId="0" applyFont="1" applyFill="1" applyBorder="1" applyAlignment="1" applyProtection="1">
      <alignment horizontal="left" vertical="center" wrapText="1"/>
    </xf>
    <xf numFmtId="164" fontId="2" fillId="6" borderId="20" xfId="0" applyFont="1" applyFill="1" applyBorder="1" applyAlignment="1" applyProtection="1">
      <alignment horizontal="left" vertical="center" wrapText="1"/>
    </xf>
    <xf numFmtId="164" fontId="2" fillId="6" borderId="39" xfId="0" applyFont="1" applyFill="1" applyBorder="1" applyAlignment="1" applyProtection="1">
      <alignment horizontal="left" vertical="center" wrapText="1"/>
    </xf>
    <xf numFmtId="164" fontId="2" fillId="6" borderId="30" xfId="0" applyFont="1" applyFill="1" applyBorder="1" applyAlignment="1" applyProtection="1">
      <alignment horizontal="left" vertical="center" wrapText="1"/>
    </xf>
    <xf numFmtId="164" fontId="2" fillId="0" borderId="26" xfId="0" applyFont="1" applyFill="1" applyBorder="1" applyAlignment="1" applyProtection="1">
      <alignment horizontal="justify" vertical="center" wrapText="1"/>
    </xf>
    <xf numFmtId="164" fontId="2" fillId="0" borderId="60" xfId="0" applyFont="1" applyFill="1" applyBorder="1" applyAlignment="1" applyProtection="1">
      <alignment horizontal="justify" vertical="center" wrapText="1"/>
    </xf>
    <xf numFmtId="164" fontId="2" fillId="0" borderId="61" xfId="0" applyFont="1" applyFill="1" applyBorder="1" applyAlignment="1" applyProtection="1">
      <alignment horizontal="justify" vertical="center" wrapText="1"/>
    </xf>
    <xf numFmtId="164" fontId="2" fillId="0" borderId="39" xfId="0" applyFont="1" applyFill="1" applyBorder="1" applyAlignment="1" applyProtection="1">
      <alignment horizontal="left" vertical="center" wrapText="1"/>
    </xf>
    <xf numFmtId="164" fontId="2" fillId="6" borderId="26" xfId="0" applyNumberFormat="1" applyFont="1" applyFill="1" applyBorder="1" applyAlignment="1" applyProtection="1">
      <alignment horizontal="left" vertical="center" wrapText="1"/>
    </xf>
    <xf numFmtId="164" fontId="2" fillId="6" borderId="60" xfId="0" applyNumberFormat="1" applyFont="1" applyFill="1" applyBorder="1" applyAlignment="1" applyProtection="1">
      <alignment horizontal="left" vertical="center" wrapText="1"/>
    </xf>
    <xf numFmtId="164" fontId="2" fillId="6" borderId="61" xfId="0" applyNumberFormat="1" applyFont="1" applyFill="1" applyBorder="1" applyAlignment="1" applyProtection="1">
      <alignment horizontal="left" vertical="center" wrapText="1"/>
    </xf>
    <xf numFmtId="164" fontId="2" fillId="0" borderId="26" xfId="0" applyNumberFormat="1" applyFont="1" applyFill="1" applyBorder="1" applyAlignment="1" applyProtection="1">
      <alignment horizontal="left" vertical="center" wrapText="1"/>
    </xf>
    <xf numFmtId="164" fontId="2" fillId="0" borderId="60" xfId="0" applyNumberFormat="1" applyFont="1" applyFill="1" applyBorder="1" applyAlignment="1" applyProtection="1">
      <alignment horizontal="left" vertical="center" wrapText="1"/>
    </xf>
    <xf numFmtId="164" fontId="2" fillId="0" borderId="61" xfId="0" applyNumberFormat="1" applyFont="1" applyFill="1" applyBorder="1" applyAlignment="1" applyProtection="1">
      <alignment horizontal="left" vertical="center" wrapText="1"/>
    </xf>
    <xf numFmtId="164" fontId="2" fillId="0" borderId="31" xfId="0" applyFont="1" applyFill="1" applyBorder="1" applyAlignment="1" applyProtection="1">
      <alignment horizontal="left" vertical="center" wrapText="1"/>
    </xf>
    <xf numFmtId="164" fontId="2" fillId="0" borderId="58" xfId="0" applyFont="1" applyFill="1" applyBorder="1" applyAlignment="1" applyProtection="1">
      <alignment horizontal="left" vertical="center" wrapText="1"/>
    </xf>
    <xf numFmtId="164" fontId="2" fillId="0" borderId="18" xfId="0" applyFont="1" applyFill="1" applyBorder="1" applyAlignment="1" applyProtection="1">
      <alignment horizontal="left" vertical="center" wrapText="1"/>
    </xf>
    <xf numFmtId="164" fontId="2" fillId="0" borderId="20" xfId="0" applyFont="1" applyBorder="1" applyAlignment="1" applyProtection="1">
      <alignment horizontal="left" vertical="center" wrapText="1"/>
    </xf>
    <xf numFmtId="164" fontId="2" fillId="0" borderId="39" xfId="0" applyFont="1" applyBorder="1" applyAlignment="1" applyProtection="1">
      <alignment horizontal="left" vertical="center" wrapText="1"/>
    </xf>
    <xf numFmtId="164" fontId="2" fillId="0" borderId="59" xfId="0" applyFont="1" applyFill="1" applyBorder="1" applyAlignment="1" applyProtection="1">
      <alignment horizontal="left" vertical="center" wrapText="1"/>
    </xf>
    <xf numFmtId="164" fontId="22" fillId="12" borderId="66" xfId="0" applyFont="1" applyFill="1" applyBorder="1" applyAlignment="1" applyProtection="1">
      <alignment horizontal="center" vertical="center" wrapText="1"/>
    </xf>
    <xf numFmtId="164" fontId="22" fillId="12" borderId="67" xfId="0" applyFont="1" applyFill="1" applyBorder="1" applyAlignment="1" applyProtection="1">
      <alignment horizontal="center" vertical="center" wrapText="1"/>
    </xf>
    <xf numFmtId="164" fontId="22" fillId="12" borderId="68" xfId="0" applyFont="1" applyFill="1" applyBorder="1" applyAlignment="1" applyProtection="1">
      <alignment horizontal="center" vertical="center" wrapText="1"/>
    </xf>
    <xf numFmtId="164" fontId="22" fillId="12" borderId="1" xfId="0" applyFont="1" applyFill="1" applyBorder="1" applyAlignment="1" applyProtection="1">
      <alignment horizontal="center" vertical="center"/>
    </xf>
    <xf numFmtId="164" fontId="22" fillId="12" borderId="4" xfId="0" applyFont="1" applyFill="1" applyBorder="1" applyAlignment="1" applyProtection="1">
      <alignment horizontal="center" vertical="center"/>
    </xf>
    <xf numFmtId="164" fontId="22" fillId="12" borderId="2" xfId="0" applyFont="1" applyFill="1" applyBorder="1" applyAlignment="1" applyProtection="1">
      <alignment horizontal="center" vertical="center"/>
    </xf>
    <xf numFmtId="164" fontId="11" fillId="12" borderId="53" xfId="1" applyFont="1" applyFill="1" applyBorder="1" applyAlignment="1" applyProtection="1">
      <alignment horizontal="left" vertical="center" wrapText="1"/>
    </xf>
    <xf numFmtId="164" fontId="11" fillId="12" borderId="70" xfId="1" applyFont="1" applyFill="1" applyBorder="1" applyAlignment="1" applyProtection="1">
      <alignment horizontal="left" vertical="center" wrapText="1"/>
    </xf>
    <xf numFmtId="164" fontId="11" fillId="12" borderId="1" xfId="1" applyFont="1" applyFill="1" applyBorder="1" applyAlignment="1" applyProtection="1">
      <alignment horizontal="center" vertical="center" wrapText="1"/>
    </xf>
    <xf numFmtId="164" fontId="11" fillId="12" borderId="4" xfId="1" applyFont="1" applyFill="1" applyBorder="1" applyAlignment="1" applyProtection="1">
      <alignment horizontal="center" vertical="center" wrapText="1"/>
    </xf>
    <xf numFmtId="164" fontId="11" fillId="12" borderId="2" xfId="1" applyFont="1" applyFill="1" applyBorder="1" applyAlignment="1" applyProtection="1">
      <alignment horizontal="center" vertical="center" wrapText="1"/>
    </xf>
    <xf numFmtId="164" fontId="6" fillId="9" borderId="1" xfId="1" applyFont="1" applyFill="1" applyBorder="1" applyAlignment="1" applyProtection="1">
      <alignment horizontal="center" vertical="center" wrapText="1"/>
    </xf>
    <xf numFmtId="164" fontId="2" fillId="7" borderId="63" xfId="0" applyFont="1" applyFill="1" applyBorder="1" applyAlignment="1" applyProtection="1">
      <alignment horizontal="center" vertical="center" wrapText="1"/>
      <protection locked="0"/>
    </xf>
    <xf numFmtId="164" fontId="2" fillId="0" borderId="56" xfId="0" applyFont="1" applyFill="1" applyBorder="1" applyAlignment="1" applyProtection="1">
      <alignment horizontal="left" vertical="center" wrapText="1"/>
    </xf>
    <xf numFmtId="164" fontId="2" fillId="0" borderId="57" xfId="0" applyFont="1" applyFill="1" applyBorder="1" applyAlignment="1" applyProtection="1">
      <alignment horizontal="left" vertical="center" wrapText="1"/>
    </xf>
    <xf numFmtId="164" fontId="2" fillId="0" borderId="25" xfId="0" applyFont="1" applyBorder="1" applyAlignment="1" applyProtection="1">
      <alignment horizontal="left" vertical="center" wrapText="1"/>
    </xf>
    <xf numFmtId="164" fontId="2" fillId="0" borderId="30" xfId="0" applyFont="1" applyBorder="1" applyAlignment="1" applyProtection="1">
      <alignment horizontal="left" vertical="center" wrapText="1"/>
    </xf>
    <xf numFmtId="164" fontId="11" fillId="12" borderId="52" xfId="1" applyFont="1" applyFill="1" applyBorder="1" applyAlignment="1" applyProtection="1">
      <alignment horizontal="left" vertical="center" wrapText="1"/>
    </xf>
    <xf numFmtId="164" fontId="11" fillId="12" borderId="10" xfId="1" applyFont="1" applyFill="1" applyBorder="1" applyAlignment="1" applyProtection="1">
      <alignment horizontal="center" vertical="center" wrapText="1"/>
    </xf>
    <xf numFmtId="164" fontId="11" fillId="12" borderId="9" xfId="1" applyFont="1" applyFill="1" applyBorder="1" applyAlignment="1" applyProtection="1">
      <alignment horizontal="center" vertical="center" wrapText="1"/>
    </xf>
    <xf numFmtId="164" fontId="11" fillId="12" borderId="11" xfId="1" applyFont="1" applyFill="1" applyBorder="1" applyAlignment="1" applyProtection="1">
      <alignment horizontal="center" vertical="center" wrapText="1"/>
    </xf>
    <xf numFmtId="164" fontId="2" fillId="15" borderId="8" xfId="0" applyFont="1" applyFill="1" applyBorder="1" applyAlignment="1" applyProtection="1">
      <alignment horizontal="left" vertical="center" wrapText="1"/>
    </xf>
    <xf numFmtId="164" fontId="2" fillId="15" borderId="9" xfId="0" applyFont="1" applyFill="1" applyBorder="1" applyAlignment="1" applyProtection="1">
      <alignment horizontal="left" vertical="center" wrapText="1"/>
    </xf>
    <xf numFmtId="164" fontId="2" fillId="15" borderId="11" xfId="0" applyFont="1" applyFill="1" applyBorder="1" applyAlignment="1" applyProtection="1">
      <alignment horizontal="left" vertical="center" wrapText="1"/>
    </xf>
    <xf numFmtId="164" fontId="2" fillId="6" borderId="14" xfId="0" applyFont="1" applyFill="1" applyBorder="1" applyAlignment="1" applyProtection="1">
      <alignment horizontal="left" vertical="center" wrapText="1"/>
    </xf>
    <xf numFmtId="164" fontId="2" fillId="6" borderId="15" xfId="0" applyFont="1" applyFill="1" applyBorder="1" applyAlignment="1" applyProtection="1">
      <alignment horizontal="left" vertical="center" wrapText="1"/>
    </xf>
    <xf numFmtId="164" fontId="2" fillId="6" borderId="16" xfId="0" applyFont="1" applyFill="1" applyBorder="1" applyAlignment="1" applyProtection="1">
      <alignment horizontal="left" vertical="center" wrapText="1"/>
    </xf>
    <xf numFmtId="164" fontId="21" fillId="0" borderId="25" xfId="0" applyFont="1" applyBorder="1" applyAlignment="1" applyProtection="1">
      <alignment horizontal="left" vertical="center"/>
    </xf>
    <xf numFmtId="164" fontId="6" fillId="9" borderId="52" xfId="0" applyFont="1" applyFill="1" applyBorder="1" applyAlignment="1" applyProtection="1">
      <alignment horizontal="center" vertical="center" wrapText="1"/>
    </xf>
    <xf numFmtId="164" fontId="6" fillId="9" borderId="48" xfId="0" applyFont="1" applyFill="1" applyBorder="1" applyAlignment="1" applyProtection="1">
      <alignment horizontal="center" vertical="center" wrapText="1"/>
    </xf>
    <xf numFmtId="164" fontId="2" fillId="6" borderId="18" xfId="0" applyFont="1" applyFill="1" applyBorder="1" applyAlignment="1" applyProtection="1">
      <alignment vertical="center" wrapText="1"/>
    </xf>
    <xf numFmtId="164" fontId="2" fillId="6" borderId="56" xfId="0" applyFont="1" applyFill="1" applyBorder="1" applyAlignment="1" applyProtection="1">
      <alignment vertical="center" wrapText="1"/>
    </xf>
    <xf numFmtId="164" fontId="2" fillId="6" borderId="57" xfId="0" applyFont="1" applyFill="1" applyBorder="1" applyAlignment="1" applyProtection="1">
      <alignment vertical="center" wrapText="1"/>
    </xf>
    <xf numFmtId="164" fontId="2" fillId="7" borderId="60" xfId="0" applyFont="1" applyFill="1" applyBorder="1" applyAlignment="1" applyProtection="1">
      <alignment horizontal="center" vertical="center" wrapText="1"/>
      <protection locked="0"/>
    </xf>
    <xf numFmtId="164" fontId="2" fillId="7" borderId="18" xfId="0" applyFont="1" applyFill="1" applyBorder="1" applyAlignment="1" applyProtection="1">
      <alignment horizontal="center" vertical="center" wrapText="1"/>
      <protection locked="0"/>
    </xf>
    <xf numFmtId="164" fontId="2" fillId="7" borderId="56" xfId="0" applyFont="1" applyFill="1" applyBorder="1" applyAlignment="1" applyProtection="1">
      <alignment horizontal="center" vertical="center" wrapText="1"/>
      <protection locked="0"/>
    </xf>
    <xf numFmtId="164" fontId="2" fillId="15" borderId="18" xfId="0" applyFont="1" applyFill="1" applyBorder="1" applyAlignment="1" applyProtection="1">
      <alignment horizontal="left" vertical="center" wrapText="1"/>
    </xf>
    <xf numFmtId="164" fontId="2" fillId="15" borderId="56" xfId="0" applyFont="1" applyFill="1" applyBorder="1" applyAlignment="1" applyProtection="1">
      <alignment horizontal="left" vertical="center" wrapText="1"/>
    </xf>
    <xf numFmtId="164" fontId="2" fillId="15" borderId="26" xfId="0" applyFont="1" applyFill="1" applyBorder="1" applyAlignment="1" applyProtection="1">
      <alignment horizontal="left" wrapText="1"/>
    </xf>
    <xf numFmtId="164" fontId="2" fillId="15" borderId="60" xfId="0" applyFont="1" applyFill="1" applyBorder="1" applyAlignment="1" applyProtection="1">
      <alignment horizontal="left" wrapText="1"/>
    </xf>
    <xf numFmtId="164" fontId="2" fillId="15" borderId="61" xfId="0" applyFont="1" applyFill="1" applyBorder="1" applyAlignment="1" applyProtection="1">
      <alignment horizontal="left" wrapText="1"/>
    </xf>
    <xf numFmtId="164" fontId="2" fillId="7" borderId="24" xfId="0" applyFont="1" applyFill="1" applyBorder="1" applyAlignment="1" applyProtection="1">
      <alignment horizontal="center" vertical="center" wrapText="1"/>
      <protection locked="0"/>
    </xf>
    <xf numFmtId="164" fontId="6" fillId="13" borderId="44" xfId="0" applyFont="1" applyFill="1" applyBorder="1" applyAlignment="1" applyProtection="1">
      <alignment horizontal="left" vertical="center" wrapText="1"/>
    </xf>
    <xf numFmtId="164" fontId="6" fillId="13" borderId="42" xfId="0" applyFont="1" applyFill="1" applyBorder="1" applyAlignment="1" applyProtection="1">
      <alignment horizontal="left" vertical="center" wrapText="1"/>
    </xf>
    <xf numFmtId="164" fontId="4" fillId="14" borderId="51" xfId="0" applyFont="1" applyFill="1" applyBorder="1" applyAlignment="1" applyProtection="1">
      <alignment horizontal="center" vertical="center" wrapText="1"/>
    </xf>
    <xf numFmtId="164" fontId="6" fillId="13" borderId="62" xfId="0" applyFont="1" applyFill="1" applyBorder="1" applyAlignment="1" applyProtection="1">
      <alignment horizontal="center" vertical="center" wrapText="1"/>
    </xf>
    <xf numFmtId="164" fontId="6" fillId="13" borderId="58" xfId="0" applyFont="1" applyFill="1" applyBorder="1" applyAlignment="1" applyProtection="1">
      <alignment horizontal="center" vertical="center" wrapText="1"/>
    </xf>
    <xf numFmtId="164" fontId="6" fillId="13" borderId="59" xfId="0" applyFont="1" applyFill="1" applyBorder="1" applyAlignment="1" applyProtection="1">
      <alignment horizontal="center" vertical="center" wrapText="1"/>
    </xf>
    <xf numFmtId="164" fontId="2" fillId="7" borderId="40" xfId="0" applyFont="1" applyFill="1" applyBorder="1" applyAlignment="1" applyProtection="1">
      <alignment horizontal="center" vertical="center" wrapText="1"/>
      <protection locked="0"/>
    </xf>
    <xf numFmtId="164" fontId="4" fillId="5" borderId="10" xfId="0" applyFont="1" applyFill="1" applyBorder="1" applyAlignment="1" applyProtection="1">
      <alignment horizontal="center" vertical="center" wrapText="1"/>
    </xf>
    <xf numFmtId="164" fontId="4" fillId="5" borderId="9" xfId="0" applyFont="1" applyFill="1" applyBorder="1" applyAlignment="1" applyProtection="1">
      <alignment horizontal="center" vertical="center" wrapText="1"/>
    </xf>
    <xf numFmtId="164" fontId="2" fillId="7" borderId="58" xfId="0" applyFont="1" applyFill="1" applyBorder="1" applyAlignment="1" applyProtection="1">
      <alignment horizontal="center" vertical="center" wrapText="1"/>
      <protection locked="0"/>
    </xf>
    <xf numFmtId="164" fontId="2" fillId="7" borderId="64" xfId="0" applyFont="1" applyFill="1" applyBorder="1" applyAlignment="1" applyProtection="1">
      <alignment horizontal="center" vertical="center" wrapText="1"/>
      <protection locked="0"/>
    </xf>
    <xf numFmtId="164" fontId="2" fillId="7" borderId="59" xfId="0" applyFont="1" applyFill="1" applyBorder="1" applyAlignment="1" applyProtection="1">
      <alignment horizontal="center" vertical="center" wrapText="1"/>
      <protection locked="0"/>
    </xf>
    <xf numFmtId="164" fontId="19" fillId="12" borderId="25" xfId="0" applyFont="1" applyFill="1" applyBorder="1" applyAlignment="1">
      <alignment horizontal="center" vertical="center"/>
    </xf>
    <xf numFmtId="164" fontId="18" fillId="0" borderId="29" xfId="0" applyFont="1" applyBorder="1" applyAlignment="1">
      <alignment horizontal="center" vertical="center"/>
    </xf>
    <xf numFmtId="164" fontId="18" fillId="0" borderId="63" xfId="0" applyFont="1" applyBorder="1" applyAlignment="1">
      <alignment horizontal="center" vertical="center"/>
    </xf>
    <xf numFmtId="164" fontId="18" fillId="0" borderId="20" xfId="0" applyFont="1" applyBorder="1" applyAlignment="1">
      <alignment horizontal="center" vertical="center"/>
    </xf>
    <xf numFmtId="164" fontId="18" fillId="0" borderId="25" xfId="0" applyFont="1" applyBorder="1" applyAlignment="1">
      <alignment horizontal="center" vertical="center"/>
    </xf>
    <xf numFmtId="164" fontId="19" fillId="12" borderId="25" xfId="0" applyFont="1" applyFill="1" applyBorder="1" applyAlignment="1">
      <alignment horizontal="center"/>
    </xf>
    <xf numFmtId="164" fontId="19" fillId="12" borderId="6" xfId="0" applyFont="1" applyFill="1" applyBorder="1" applyAlignment="1">
      <alignment horizontal="center" vertical="center"/>
    </xf>
    <xf numFmtId="164" fontId="19" fillId="12" borderId="7" xfId="0" applyFont="1" applyFill="1" applyBorder="1" applyAlignment="1">
      <alignment horizontal="center" vertical="center"/>
    </xf>
    <xf numFmtId="164" fontId="19" fillId="12" borderId="46" xfId="0" applyFont="1" applyFill="1" applyBorder="1" applyAlignment="1">
      <alignment horizontal="center" vertical="center"/>
    </xf>
    <xf numFmtId="164" fontId="19" fillId="12" borderId="12" xfId="0" applyFont="1" applyFill="1" applyBorder="1" applyAlignment="1">
      <alignment horizontal="center" vertical="center"/>
    </xf>
    <xf numFmtId="164" fontId="19" fillId="12" borderId="13" xfId="0" applyFont="1" applyFill="1" applyBorder="1" applyAlignment="1">
      <alignment horizontal="center" vertical="center"/>
    </xf>
    <xf numFmtId="164" fontId="19" fillId="12" borderId="45" xfId="0" applyFont="1" applyFill="1" applyBorder="1" applyAlignment="1">
      <alignment horizontal="center" vertical="center"/>
    </xf>
    <xf numFmtId="164" fontId="3" fillId="4" borderId="1" xfId="0" applyNumberFormat="1" applyFont="1" applyFill="1" applyBorder="1" applyAlignment="1" applyProtection="1">
      <alignment horizontal="center" vertical="center" wrapText="1"/>
      <protection locked="0"/>
    </xf>
    <xf numFmtId="164" fontId="3" fillId="4" borderId="4" xfId="0" applyNumberFormat="1" applyFont="1" applyFill="1" applyBorder="1" applyAlignment="1" applyProtection="1">
      <alignment horizontal="center" vertical="center" wrapText="1"/>
      <protection locked="0"/>
    </xf>
    <xf numFmtId="164" fontId="3" fillId="4" borderId="2" xfId="0" applyNumberFormat="1" applyFont="1" applyFill="1" applyBorder="1" applyAlignment="1" applyProtection="1">
      <alignment horizontal="center" vertical="center" wrapText="1"/>
      <protection locked="0"/>
    </xf>
    <xf numFmtId="164" fontId="23" fillId="12" borderId="24" xfId="0" applyFont="1" applyFill="1" applyBorder="1" applyAlignment="1" applyProtection="1">
      <alignment horizontal="center" vertical="center" wrapText="1"/>
    </xf>
    <xf numFmtId="164" fontId="23" fillId="12" borderId="61" xfId="0" applyFont="1" applyFill="1" applyBorder="1" applyAlignment="1" applyProtection="1">
      <alignment horizontal="center" vertical="center" wrapText="1"/>
    </xf>
    <xf numFmtId="164" fontId="24" fillId="6" borderId="41" xfId="0" applyFont="1" applyFill="1" applyBorder="1" applyAlignment="1" applyProtection="1">
      <alignment horizontal="center"/>
    </xf>
    <xf numFmtId="164" fontId="24" fillId="6" borderId="3" xfId="0" applyFont="1" applyFill="1" applyBorder="1" applyAlignment="1" applyProtection="1">
      <alignment horizontal="center"/>
    </xf>
    <xf numFmtId="164" fontId="26" fillId="12" borderId="10" xfId="0" applyFont="1" applyFill="1" applyBorder="1" applyAlignment="1" applyProtection="1">
      <alignment horizontal="center" vertical="center" wrapText="1"/>
    </xf>
    <xf numFmtId="164" fontId="26" fillId="12" borderId="11" xfId="0" applyFont="1" applyFill="1" applyBorder="1" applyAlignment="1" applyProtection="1">
      <alignment horizontal="center" vertical="center" wrapText="1"/>
    </xf>
    <xf numFmtId="164" fontId="26" fillId="12" borderId="24" xfId="0" applyFont="1" applyFill="1" applyBorder="1" applyAlignment="1" applyProtection="1">
      <alignment horizontal="center" vertical="center" wrapText="1"/>
    </xf>
    <xf numFmtId="164" fontId="26" fillId="12" borderId="61" xfId="0" applyFont="1" applyFill="1" applyBorder="1" applyAlignment="1" applyProtection="1">
      <alignment horizontal="center" vertical="center" wrapText="1"/>
    </xf>
    <xf numFmtId="164" fontId="14" fillId="2" borderId="14" xfId="0" applyFont="1" applyFill="1" applyBorder="1" applyAlignment="1" applyProtection="1">
      <alignment horizontal="center" vertical="center" wrapText="1"/>
      <protection locked="0"/>
    </xf>
    <xf numFmtId="164" fontId="14" fillId="2" borderId="15" xfId="0" applyFont="1" applyFill="1" applyBorder="1" applyAlignment="1" applyProtection="1">
      <alignment horizontal="center" vertical="center" wrapText="1"/>
      <protection locked="0"/>
    </xf>
    <xf numFmtId="164" fontId="14" fillId="2" borderId="16" xfId="0" applyFont="1" applyFill="1" applyBorder="1" applyAlignment="1" applyProtection="1">
      <alignment horizontal="center" vertical="center" wrapText="1"/>
      <protection locked="0"/>
    </xf>
    <xf numFmtId="164" fontId="11" fillId="12" borderId="29" xfId="0" applyFont="1" applyFill="1" applyBorder="1" applyAlignment="1" applyProtection="1">
      <alignment horizontal="center" vertical="center" wrapText="1"/>
    </xf>
    <xf numFmtId="164" fontId="11" fillId="12" borderId="63" xfId="0" applyFont="1" applyFill="1" applyBorder="1" applyAlignment="1" applyProtection="1">
      <alignment horizontal="center" vertical="center" wrapText="1"/>
    </xf>
    <xf numFmtId="164" fontId="11" fillId="12" borderId="20" xfId="0" applyFont="1" applyFill="1" applyBorder="1" applyAlignment="1" applyProtection="1">
      <alignment horizontal="center" vertical="center" wrapText="1"/>
    </xf>
    <xf numFmtId="0" fontId="32" fillId="3" borderId="0" xfId="0" applyNumberFormat="1" applyFont="1" applyFill="1" applyAlignment="1" applyProtection="1">
      <alignment horizontal="left"/>
    </xf>
    <xf numFmtId="164" fontId="9" fillId="9" borderId="26" xfId="0" applyFont="1" applyFill="1" applyBorder="1" applyAlignment="1" applyProtection="1">
      <alignment horizontal="center" vertical="center" wrapText="1"/>
    </xf>
    <xf numFmtId="164" fontId="9" fillId="9" borderId="32" xfId="0" applyFont="1" applyFill="1" applyBorder="1" applyAlignment="1" applyProtection="1">
      <alignment horizontal="center" vertical="center" wrapText="1"/>
    </xf>
    <xf numFmtId="164" fontId="8" fillId="9" borderId="26" xfId="0" applyFont="1" applyFill="1" applyBorder="1" applyAlignment="1" applyProtection="1">
      <alignment horizontal="center" vertical="center" wrapText="1"/>
    </xf>
    <xf numFmtId="164" fontId="8" fillId="9" borderId="60" xfId="0" applyFont="1" applyFill="1" applyBorder="1" applyAlignment="1" applyProtection="1">
      <alignment horizontal="center" vertical="center" wrapText="1"/>
    </xf>
    <xf numFmtId="164" fontId="8" fillId="9" borderId="32" xfId="0" applyFont="1" applyFill="1" applyBorder="1" applyAlignment="1" applyProtection="1">
      <alignment horizontal="center" vertical="center" wrapText="1"/>
    </xf>
    <xf numFmtId="164" fontId="14" fillId="2" borderId="8" xfId="0" applyFont="1" applyFill="1" applyBorder="1" applyAlignment="1" applyProtection="1">
      <alignment horizontal="center" vertical="center" wrapText="1"/>
      <protection locked="0"/>
    </xf>
    <xf numFmtId="164" fontId="14" fillId="2" borderId="9" xfId="0" applyFont="1" applyFill="1" applyBorder="1" applyAlignment="1" applyProtection="1">
      <alignment horizontal="center" vertical="center" wrapText="1"/>
      <protection locked="0"/>
    </xf>
    <xf numFmtId="164" fontId="14" fillId="2" borderId="11" xfId="0" applyFont="1" applyFill="1" applyBorder="1" applyAlignment="1" applyProtection="1">
      <alignment horizontal="center" vertical="center" wrapText="1"/>
      <protection locked="0"/>
    </xf>
    <xf numFmtId="164" fontId="14" fillId="2" borderId="26" xfId="0" applyFont="1" applyFill="1" applyBorder="1" applyAlignment="1" applyProtection="1">
      <alignment horizontal="center" vertical="center" wrapText="1"/>
      <protection locked="0"/>
    </xf>
    <xf numFmtId="164" fontId="14" fillId="2" borderId="60" xfId="0" applyFont="1" applyFill="1" applyBorder="1" applyAlignment="1" applyProtection="1">
      <alignment horizontal="center" vertical="center" wrapText="1"/>
      <protection locked="0"/>
    </xf>
    <xf numFmtId="164" fontId="14" fillId="2" borderId="61" xfId="0" applyFont="1" applyFill="1" applyBorder="1" applyAlignment="1" applyProtection="1">
      <alignment horizontal="center" vertical="center" wrapText="1"/>
      <protection locked="0"/>
    </xf>
    <xf numFmtId="164" fontId="11" fillId="12" borderId="31" xfId="0" applyFont="1" applyFill="1" applyBorder="1" applyAlignment="1" applyProtection="1">
      <alignment horizontal="center" vertical="center" wrapText="1"/>
    </xf>
    <xf numFmtId="164" fontId="11" fillId="12" borderId="71" xfId="0" applyFont="1" applyFill="1" applyBorder="1" applyAlignment="1" applyProtection="1">
      <alignment horizontal="center" vertical="center" wrapText="1"/>
    </xf>
    <xf numFmtId="164" fontId="11" fillId="12" borderId="18" xfId="0" applyFont="1" applyFill="1" applyBorder="1" applyAlignment="1" applyProtection="1">
      <alignment horizontal="center" vertical="center" wrapText="1"/>
    </xf>
    <xf numFmtId="164" fontId="11" fillId="12" borderId="19" xfId="0" applyFont="1" applyFill="1" applyBorder="1" applyAlignment="1" applyProtection="1">
      <alignment horizontal="center" vertical="center" wrapText="1"/>
    </xf>
    <xf numFmtId="3" fontId="11" fillId="12" borderId="26" xfId="0" applyNumberFormat="1" applyFont="1" applyFill="1" applyBorder="1" applyAlignment="1" applyProtection="1">
      <alignment horizontal="center" vertical="center" wrapText="1"/>
    </xf>
    <xf numFmtId="3" fontId="11" fillId="12" borderId="60" xfId="0" applyNumberFormat="1" applyFont="1" applyFill="1" applyBorder="1" applyAlignment="1" applyProtection="1">
      <alignment horizontal="center" vertical="center" wrapText="1"/>
    </xf>
    <xf numFmtId="3" fontId="11" fillId="12" borderId="32" xfId="0" applyNumberFormat="1" applyFont="1" applyFill="1" applyBorder="1" applyAlignment="1" applyProtection="1">
      <alignment horizontal="center" vertical="center" wrapText="1"/>
    </xf>
    <xf numFmtId="164" fontId="28" fillId="12" borderId="29" xfId="0" applyFont="1" applyFill="1" applyBorder="1" applyAlignment="1" applyProtection="1">
      <alignment horizontal="center" vertical="center" wrapText="1"/>
    </xf>
    <xf numFmtId="164" fontId="28" fillId="12" borderId="63" xfId="0" applyFont="1" applyFill="1" applyBorder="1" applyAlignment="1" applyProtection="1">
      <alignment horizontal="center" vertical="center" wrapText="1"/>
    </xf>
    <xf numFmtId="164" fontId="28" fillId="12" borderId="20" xfId="0" applyFont="1" applyFill="1" applyBorder="1" applyAlignment="1" applyProtection="1">
      <alignment horizontal="center" vertical="center" wrapText="1"/>
    </xf>
    <xf numFmtId="164" fontId="3" fillId="4" borderId="26" xfId="0" applyFont="1" applyFill="1" applyBorder="1" applyAlignment="1" applyProtection="1">
      <alignment horizontal="center" vertical="center" wrapText="1"/>
      <protection locked="0"/>
    </xf>
    <xf numFmtId="164" fontId="3" fillId="4" borderId="60" xfId="0" applyFont="1" applyFill="1" applyBorder="1" applyAlignment="1" applyProtection="1">
      <alignment horizontal="center" vertical="center" wrapText="1"/>
      <protection locked="0"/>
    </xf>
    <xf numFmtId="164" fontId="3" fillId="4" borderId="32" xfId="0" applyFont="1" applyFill="1" applyBorder="1" applyAlignment="1" applyProtection="1">
      <alignment horizontal="center" vertical="center" wrapText="1"/>
      <protection locked="0"/>
    </xf>
    <xf numFmtId="164" fontId="10" fillId="12" borderId="31" xfId="0" applyFont="1" applyFill="1" applyBorder="1" applyAlignment="1" applyProtection="1">
      <alignment horizontal="center" vertical="center" wrapText="1"/>
    </xf>
    <xf numFmtId="164" fontId="10" fillId="12" borderId="71" xfId="0" applyFont="1" applyFill="1" applyBorder="1" applyAlignment="1" applyProtection="1">
      <alignment horizontal="center" vertical="center" wrapText="1"/>
    </xf>
    <xf numFmtId="164" fontId="10" fillId="12" borderId="18" xfId="0" applyFont="1" applyFill="1" applyBorder="1" applyAlignment="1" applyProtection="1">
      <alignment horizontal="center" vertical="center" wrapText="1"/>
    </xf>
    <xf numFmtId="164" fontId="10" fillId="12" borderId="19" xfId="0" applyFont="1" applyFill="1" applyBorder="1" applyAlignment="1" applyProtection="1">
      <alignment horizontal="center" vertical="center" wrapText="1"/>
    </xf>
    <xf numFmtId="164" fontId="6" fillId="9" borderId="67" xfId="1" applyFont="1" applyFill="1" applyBorder="1" applyAlignment="1" applyProtection="1">
      <alignment horizontal="left" vertical="center" wrapText="1"/>
    </xf>
    <xf numFmtId="164" fontId="6" fillId="14" borderId="52" xfId="1" applyFont="1" applyFill="1" applyBorder="1" applyAlignment="1" applyProtection="1">
      <alignment horizontal="left" vertical="center" wrapText="1"/>
    </xf>
    <xf numFmtId="164" fontId="5" fillId="12" borderId="65" xfId="1" applyFont="1" applyFill="1" applyBorder="1" applyAlignment="1" applyProtection="1">
      <alignment horizontal="left" vertical="center" wrapText="1"/>
    </xf>
    <xf numFmtId="164" fontId="5" fillId="12" borderId="67" xfId="1" applyFont="1" applyFill="1" applyBorder="1" applyAlignment="1" applyProtection="1">
      <alignment horizontal="left" vertical="center" wrapText="1"/>
    </xf>
    <xf numFmtId="1" fontId="2" fillId="2" borderId="46" xfId="1" applyNumberFormat="1" applyFont="1" applyFill="1" applyBorder="1" applyAlignment="1" applyProtection="1">
      <alignment horizontal="center" vertical="center" wrapText="1"/>
    </xf>
    <xf numFmtId="1" fontId="2" fillId="2" borderId="22" xfId="1" applyNumberFormat="1" applyFont="1" applyFill="1" applyBorder="1" applyAlignment="1" applyProtection="1">
      <alignment horizontal="center" vertical="center" wrapText="1"/>
    </xf>
    <xf numFmtId="1" fontId="2" fillId="2" borderId="28" xfId="1" applyNumberFormat="1" applyFont="1" applyFill="1" applyBorder="1" applyAlignment="1" applyProtection="1">
      <alignment horizontal="center" vertical="center" wrapText="1"/>
    </xf>
    <xf numFmtId="164" fontId="10" fillId="12" borderId="1" xfId="0" applyFont="1" applyFill="1" applyBorder="1" applyAlignment="1" applyProtection="1">
      <alignment horizontal="center" vertical="center" wrapText="1"/>
    </xf>
    <xf numFmtId="164" fontId="10" fillId="12" borderId="4" xfId="0" applyFont="1" applyFill="1" applyBorder="1" applyAlignment="1" applyProtection="1">
      <alignment horizontal="center" vertical="center" wrapText="1"/>
    </xf>
    <xf numFmtId="164" fontId="10" fillId="12" borderId="2" xfId="0" applyFont="1" applyFill="1" applyBorder="1" applyAlignment="1" applyProtection="1">
      <alignment horizontal="center" vertical="center" wrapText="1"/>
    </xf>
    <xf numFmtId="49" fontId="2" fillId="2" borderId="6" xfId="1" applyNumberFormat="1" applyFont="1" applyFill="1" applyBorder="1" applyAlignment="1" applyProtection="1">
      <alignment horizontal="center" vertical="center" wrapText="1"/>
    </xf>
    <xf numFmtId="49" fontId="2" fillId="2" borderId="21" xfId="1" applyNumberFormat="1" applyFont="1" applyFill="1" applyBorder="1" applyAlignment="1" applyProtection="1">
      <alignment horizontal="center" vertical="center" wrapText="1"/>
    </xf>
    <xf numFmtId="49" fontId="2" fillId="2" borderId="33" xfId="1" applyNumberFormat="1" applyFont="1" applyFill="1" applyBorder="1" applyAlignment="1" applyProtection="1">
      <alignment horizontal="center" vertical="center" wrapText="1"/>
    </xf>
    <xf numFmtId="164" fontId="2" fillId="2" borderId="67" xfId="1" applyFont="1" applyFill="1" applyBorder="1" applyAlignment="1" applyProtection="1">
      <alignment horizontal="center" vertical="center" wrapText="1"/>
    </xf>
    <xf numFmtId="164" fontId="2" fillId="2" borderId="20" xfId="1" applyFont="1" applyFill="1" applyBorder="1" applyAlignment="1" applyProtection="1">
      <alignment horizontal="center" vertical="center" wrapText="1"/>
    </xf>
    <xf numFmtId="164" fontId="2" fillId="2" borderId="8" xfId="1" applyFont="1" applyFill="1" applyBorder="1" applyAlignment="1" applyProtection="1">
      <alignment horizontal="center" vertical="center" wrapText="1"/>
    </xf>
    <xf numFmtId="164" fontId="2" fillId="2" borderId="40" xfId="1" applyFont="1" applyFill="1" applyBorder="1" applyAlignment="1" applyProtection="1">
      <alignment horizontal="center" vertical="center" wrapText="1"/>
    </xf>
    <xf numFmtId="164" fontId="2" fillId="2" borderId="31" xfId="1" applyFont="1" applyFill="1" applyBorder="1" applyAlignment="1" applyProtection="1">
      <alignment horizontal="center" vertical="center" wrapText="1"/>
    </xf>
    <xf numFmtId="164" fontId="6" fillId="2" borderId="10" xfId="0" applyFont="1" applyFill="1" applyBorder="1" applyAlignment="1" applyProtection="1">
      <alignment horizontal="left" vertical="center" wrapText="1"/>
    </xf>
    <xf numFmtId="164" fontId="6" fillId="2" borderId="74" xfId="0" applyFont="1" applyFill="1" applyBorder="1" applyAlignment="1" applyProtection="1">
      <alignment horizontal="left" vertical="center" wrapText="1"/>
    </xf>
    <xf numFmtId="164" fontId="6" fillId="2" borderId="24" xfId="0" applyFont="1" applyFill="1" applyBorder="1" applyAlignment="1" applyProtection="1">
      <alignment horizontal="left" vertical="center" wrapText="1"/>
    </xf>
    <xf numFmtId="164" fontId="6" fillId="2" borderId="32" xfId="0" applyFont="1" applyFill="1" applyBorder="1" applyAlignment="1" applyProtection="1">
      <alignment horizontal="left" vertical="center" wrapText="1"/>
    </xf>
    <xf numFmtId="164" fontId="6" fillId="2" borderId="69" xfId="0" applyFont="1" applyFill="1" applyBorder="1" applyAlignment="1" applyProtection="1">
      <alignment horizontal="left" vertical="center" wrapText="1"/>
    </xf>
    <xf numFmtId="164" fontId="6" fillId="2" borderId="43" xfId="0" applyFont="1" applyFill="1" applyBorder="1" applyAlignment="1" applyProtection="1">
      <alignment horizontal="left" vertical="center" wrapText="1"/>
    </xf>
    <xf numFmtId="164" fontId="9" fillId="2" borderId="24" xfId="0" applyFont="1" applyFill="1" applyBorder="1" applyAlignment="1" applyProtection="1">
      <alignment horizontal="left" vertical="center" wrapText="1"/>
      <protection locked="0"/>
    </xf>
    <xf numFmtId="164" fontId="9" fillId="2" borderId="61" xfId="0" applyFont="1" applyFill="1" applyBorder="1" applyAlignment="1" applyProtection="1">
      <alignment horizontal="left" vertical="center" wrapText="1"/>
      <protection locked="0"/>
    </xf>
    <xf numFmtId="0" fontId="4" fillId="5" borderId="24" xfId="0" applyNumberFormat="1" applyFont="1" applyFill="1" applyBorder="1" applyAlignment="1" applyProtection="1">
      <alignment horizontal="center" vertical="center" wrapText="1"/>
    </xf>
    <xf numFmtId="0" fontId="4" fillId="5" borderId="60" xfId="0" applyNumberFormat="1" applyFont="1" applyFill="1" applyBorder="1" applyAlignment="1" applyProtection="1">
      <alignment horizontal="center" vertical="center" wrapText="1"/>
    </xf>
    <xf numFmtId="0" fontId="4" fillId="5" borderId="61" xfId="0" applyNumberFormat="1" applyFont="1" applyFill="1" applyBorder="1" applyAlignment="1" applyProtection="1">
      <alignment horizontal="center" vertical="center" wrapText="1"/>
    </xf>
    <xf numFmtId="164" fontId="9" fillId="2" borderId="69" xfId="0" applyFont="1" applyFill="1" applyBorder="1" applyAlignment="1" applyProtection="1">
      <alignment horizontal="left" vertical="center" wrapText="1"/>
      <protection locked="0"/>
    </xf>
    <xf numFmtId="164" fontId="9" fillId="2" borderId="16" xfId="0" applyFont="1" applyFill="1" applyBorder="1" applyAlignment="1" applyProtection="1">
      <alignment horizontal="left" vertical="center" wrapText="1"/>
      <protection locked="0"/>
    </xf>
    <xf numFmtId="0" fontId="30" fillId="5" borderId="4" xfId="0" applyNumberFormat="1" applyFont="1" applyFill="1" applyBorder="1" applyAlignment="1" applyProtection="1">
      <alignment horizontal="center" vertical="center" wrapText="1"/>
    </xf>
    <xf numFmtId="0" fontId="30" fillId="5" borderId="2" xfId="0" applyNumberFormat="1" applyFont="1" applyFill="1" applyBorder="1" applyAlignment="1" applyProtection="1">
      <alignment horizontal="center" vertical="center" wrapText="1"/>
    </xf>
    <xf numFmtId="0" fontId="28" fillId="12" borderId="53" xfId="0" applyNumberFormat="1" applyFont="1" applyFill="1" applyBorder="1" applyAlignment="1" applyProtection="1">
      <alignment horizontal="center" vertical="center" wrapText="1"/>
    </xf>
    <xf numFmtId="0" fontId="28" fillId="12" borderId="4" xfId="0" applyNumberFormat="1" applyFont="1" applyFill="1" applyBorder="1" applyAlignment="1" applyProtection="1">
      <alignment horizontal="center" vertical="center" wrapText="1"/>
    </xf>
    <xf numFmtId="0" fontId="28" fillId="12" borderId="2" xfId="0" applyNumberFormat="1" applyFont="1" applyFill="1" applyBorder="1" applyAlignment="1" applyProtection="1">
      <alignment horizontal="center" vertical="center" wrapText="1"/>
    </xf>
    <xf numFmtId="0" fontId="6" fillId="5" borderId="24" xfId="0" applyNumberFormat="1" applyFont="1" applyFill="1" applyBorder="1" applyAlignment="1" applyProtection="1">
      <alignment horizontal="center" vertical="center" wrapText="1"/>
    </xf>
    <xf numFmtId="0" fontId="6" fillId="5" borderId="60" xfId="0" applyNumberFormat="1" applyFont="1" applyFill="1" applyBorder="1" applyAlignment="1" applyProtection="1">
      <alignment horizontal="center" vertical="center" wrapText="1"/>
    </xf>
    <xf numFmtId="0" fontId="6" fillId="5" borderId="61" xfId="0" applyNumberFormat="1" applyFont="1" applyFill="1" applyBorder="1" applyAlignment="1" applyProtection="1">
      <alignment horizontal="center" vertical="center" wrapText="1"/>
    </xf>
    <xf numFmtId="0" fontId="37" fillId="5" borderId="1" xfId="0" applyNumberFormat="1" applyFont="1" applyFill="1" applyBorder="1" applyAlignment="1" applyProtection="1">
      <alignment horizontal="center" vertical="center" wrapText="1"/>
    </xf>
    <xf numFmtId="0" fontId="37" fillId="5" borderId="2"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12" borderId="70" xfId="0" applyNumberFormat="1" applyFont="1" applyFill="1" applyBorder="1" applyAlignment="1" applyProtection="1">
      <alignment horizontal="center" vertical="center" wrapText="1"/>
    </xf>
    <xf numFmtId="0" fontId="13" fillId="11" borderId="1" xfId="0" applyNumberFormat="1" applyFont="1" applyFill="1" applyBorder="1" applyAlignment="1" applyProtection="1">
      <alignment horizontal="center" vertical="center" wrapText="1"/>
      <protection locked="0"/>
    </xf>
    <xf numFmtId="0" fontId="13" fillId="11" borderId="4" xfId="0" applyNumberFormat="1" applyFont="1" applyFill="1" applyBorder="1" applyAlignment="1" applyProtection="1">
      <alignment horizontal="center" vertical="center" wrapText="1"/>
      <protection locked="0"/>
    </xf>
    <xf numFmtId="0" fontId="13" fillId="11" borderId="2" xfId="0" applyNumberFormat="1" applyFont="1" applyFill="1" applyBorder="1" applyAlignment="1" applyProtection="1">
      <alignment horizontal="center" vertical="center" wrapText="1"/>
      <protection locked="0"/>
    </xf>
    <xf numFmtId="164" fontId="9" fillId="2" borderId="10" xfId="0" applyFont="1" applyFill="1" applyBorder="1" applyAlignment="1" applyProtection="1">
      <alignment horizontal="left" vertical="center" wrapText="1"/>
      <protection locked="0"/>
    </xf>
    <xf numFmtId="164" fontId="9" fillId="2" borderId="11" xfId="0" applyFont="1" applyFill="1" applyBorder="1" applyAlignment="1" applyProtection="1">
      <alignment horizontal="left" vertical="center" wrapText="1"/>
      <protection locked="0"/>
    </xf>
    <xf numFmtId="164" fontId="13" fillId="4" borderId="6" xfId="0" applyFont="1" applyFill="1" applyBorder="1" applyAlignment="1" applyProtection="1">
      <alignment horizontal="center" vertical="center" wrapText="1"/>
    </xf>
    <xf numFmtId="164" fontId="13" fillId="4" borderId="7" xfId="0" applyFont="1" applyFill="1" applyBorder="1" applyAlignment="1" applyProtection="1">
      <alignment horizontal="center" vertical="center" wrapText="1"/>
    </xf>
    <xf numFmtId="164" fontId="13" fillId="4" borderId="46" xfId="0" applyFont="1" applyFill="1" applyBorder="1" applyAlignment="1" applyProtection="1">
      <alignment horizontal="center" vertical="center" wrapText="1"/>
    </xf>
    <xf numFmtId="0" fontId="11" fillId="12" borderId="33" xfId="0" applyNumberFormat="1" applyFont="1" applyFill="1" applyBorder="1" applyAlignment="1" applyProtection="1">
      <alignment horizontal="center" vertical="center" wrapText="1"/>
    </xf>
    <xf numFmtId="0" fontId="11" fillId="12" borderId="17" xfId="0" applyNumberFormat="1" applyFont="1" applyFill="1" applyBorder="1" applyAlignment="1" applyProtection="1">
      <alignment horizontal="center" vertical="center" wrapText="1"/>
    </xf>
    <xf numFmtId="164" fontId="11" fillId="12" borderId="54" xfId="0" applyFont="1" applyFill="1" applyBorder="1" applyAlignment="1" applyProtection="1">
      <alignment horizontal="center" vertical="center" wrapText="1"/>
    </xf>
    <xf numFmtId="164" fontId="11" fillId="12" borderId="65" xfId="0" applyFont="1" applyFill="1" applyBorder="1" applyAlignment="1" applyProtection="1">
      <alignment horizontal="center" vertical="center" wrapText="1"/>
    </xf>
  </cellXfs>
  <cellStyles count="16">
    <cellStyle name="Moneda 2" xfId="2"/>
    <cellStyle name="Moneda 3" xfId="5"/>
    <cellStyle name="Moneda 4" xfId="13"/>
    <cellStyle name="Normal" xfId="0" builtinId="0"/>
    <cellStyle name="Normal 2" xfId="1"/>
    <cellStyle name="Normal 2 2" xfId="3"/>
    <cellStyle name="Normal 2 2 2" xfId="8"/>
    <cellStyle name="Normal 2 3" xfId="7"/>
    <cellStyle name="Normal 2 3 2" xfId="10"/>
    <cellStyle name="Normal 3" xfId="6"/>
    <cellStyle name="Normal 3 3" xfId="4"/>
    <cellStyle name="Normal 4" xfId="9"/>
    <cellStyle name="Normal 5" xfId="11"/>
    <cellStyle name="Normal 6" xfId="12"/>
    <cellStyle name="Normal 7" xfId="14"/>
    <cellStyle name="Normal 8" xf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579895</xdr:colOff>
      <xdr:row>2</xdr:row>
      <xdr:rowOff>150467</xdr:rowOff>
    </xdr:to>
    <xdr:pic>
      <xdr:nvPicPr>
        <xdr:cNvPr id="2" name="3 Imagen" descr="Logo Instituto Nacional de Cancerología-ES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2</xdr:col>
      <xdr:colOff>456070</xdr:colOff>
      <xdr:row>4</xdr:row>
      <xdr:rowOff>55217</xdr:rowOff>
    </xdr:to>
    <xdr:pic>
      <xdr:nvPicPr>
        <xdr:cNvPr id="2" name="3 Imagen" descr="Logo Instituto Nacional de Cancerología-ES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54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341770</xdr:colOff>
      <xdr:row>4</xdr:row>
      <xdr:rowOff>17117</xdr:rowOff>
    </xdr:to>
    <xdr:pic>
      <xdr:nvPicPr>
        <xdr:cNvPr id="3" name="3 Imagen" descr="Logo Instituto Nacional de Cancerología-ES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5120</xdr:colOff>
      <xdr:row>0</xdr:row>
      <xdr:rowOff>9525</xdr:rowOff>
    </xdr:from>
    <xdr:to>
      <xdr:col>0</xdr:col>
      <xdr:colOff>2342020</xdr:colOff>
      <xdr:row>3</xdr:row>
      <xdr:rowOff>154381</xdr:rowOff>
    </xdr:to>
    <xdr:pic>
      <xdr:nvPicPr>
        <xdr:cNvPr id="2" name="3 Imagen" descr="Logo Instituto Nacional de Cancerología-ES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9525"/>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1932445</xdr:colOff>
      <xdr:row>4</xdr:row>
      <xdr:rowOff>131417</xdr:rowOff>
    </xdr:to>
    <xdr:pic>
      <xdr:nvPicPr>
        <xdr:cNvPr id="2" name="3 Imagen" descr="Logo Instituto Nacional de Cancerología-ESE">
          <a:extLst>
            <a:ext uri="{FF2B5EF4-FFF2-40B4-BE49-F238E27FC236}">
              <a16:creationId xmlns:a16="http://schemas.microsoft.com/office/drawing/2014/main" id="{5B37A1CE-2749-4907-AC30-D8D2FA933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2</xdr:col>
      <xdr:colOff>189370</xdr:colOff>
      <xdr:row>4</xdr:row>
      <xdr:rowOff>17117</xdr:rowOff>
    </xdr:to>
    <xdr:pic>
      <xdr:nvPicPr>
        <xdr:cNvPr id="2" name="3 Imagen" descr="Logo Instituto Nacional de Cancerología-ES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5120</xdr:colOff>
      <xdr:row>0</xdr:row>
      <xdr:rowOff>34187</xdr:rowOff>
    </xdr:from>
    <xdr:to>
      <xdr:col>1</xdr:col>
      <xdr:colOff>1751470</xdr:colOff>
      <xdr:row>4</xdr:row>
      <xdr:rowOff>19050</xdr:rowOff>
    </xdr:to>
    <xdr:pic>
      <xdr:nvPicPr>
        <xdr:cNvPr id="2" name="3 Imagen" descr="Logo Instituto Nacional de Cancerología-ESE">
          <a:extLst>
            <a:ext uri="{FF2B5EF4-FFF2-40B4-BE49-F238E27FC236}">
              <a16:creationId xmlns:a16="http://schemas.microsoft.com/office/drawing/2014/main" id="{8FBFAC7A-BCB3-4BAB-885D-BD5AC7E03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34187"/>
          <a:ext cx="2336900" cy="727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1637170</xdr:colOff>
      <xdr:row>4</xdr:row>
      <xdr:rowOff>131417</xdr:rowOff>
    </xdr:to>
    <xdr:pic>
      <xdr:nvPicPr>
        <xdr:cNvPr id="2" name="3 Imagen" descr="Logo Instituto Nacional de Cancerología-ES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1637170</xdr:colOff>
      <xdr:row>4</xdr:row>
      <xdr:rowOff>131417</xdr:rowOff>
    </xdr:to>
    <xdr:pic>
      <xdr:nvPicPr>
        <xdr:cNvPr id="2" name="3 Imagen" descr="Logo Instituto Nacional de Cancerología-ES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view="pageBreakPreview" zoomScaleNormal="100" zoomScaleSheetLayoutView="100" workbookViewId="0">
      <selection activeCell="D1" sqref="D1"/>
    </sheetView>
  </sheetViews>
  <sheetFormatPr baseColWidth="10" defaultColWidth="28.7109375" defaultRowHeight="21" customHeight="1" x14ac:dyDescent="0.25"/>
  <cols>
    <col min="1" max="1" width="26.42578125" bestFit="1" customWidth="1"/>
    <col min="2" max="2" width="47.140625" bestFit="1" customWidth="1"/>
    <col min="3" max="3" width="35.85546875" bestFit="1" customWidth="1"/>
  </cols>
  <sheetData>
    <row r="1" spans="1:3" s="88" customFormat="1" ht="21" customHeight="1" x14ac:dyDescent="0.2">
      <c r="A1" s="284" t="s">
        <v>457</v>
      </c>
      <c r="B1" s="285"/>
      <c r="C1" s="286"/>
    </row>
    <row r="2" spans="1:3" s="88" customFormat="1" ht="21" customHeight="1" x14ac:dyDescent="0.2">
      <c r="A2" s="287"/>
      <c r="B2" s="288"/>
      <c r="C2" s="289"/>
    </row>
    <row r="3" spans="1:3" s="88" customFormat="1" ht="20.25" customHeight="1" x14ac:dyDescent="0.2">
      <c r="A3" s="287"/>
      <c r="B3" s="288"/>
      <c r="C3" s="289"/>
    </row>
    <row r="4" spans="1:3" s="88" customFormat="1" ht="21" hidden="1" customHeight="1" x14ac:dyDescent="0.2">
      <c r="A4" s="287"/>
      <c r="B4" s="288"/>
      <c r="C4" s="289"/>
    </row>
    <row r="5" spans="1:3" s="88" customFormat="1" ht="21" hidden="1" customHeight="1" thickBot="1" x14ac:dyDescent="0.25">
      <c r="A5" s="290"/>
      <c r="B5" s="291"/>
      <c r="C5" s="292"/>
    </row>
    <row r="6" spans="1:3" ht="21" customHeight="1" thickBot="1" x14ac:dyDescent="0.3">
      <c r="A6" s="281" t="s">
        <v>1041</v>
      </c>
      <c r="B6" s="282"/>
      <c r="C6" s="283"/>
    </row>
    <row r="7" spans="1:3" ht="21" customHeight="1" thickTop="1" thickBot="1" x14ac:dyDescent="0.3">
      <c r="A7" s="204" t="s">
        <v>1012</v>
      </c>
      <c r="B7" s="205" t="s">
        <v>1013</v>
      </c>
      <c r="C7" s="206" t="s">
        <v>1014</v>
      </c>
    </row>
    <row r="8" spans="1:3" ht="21" customHeight="1" thickBot="1" x14ac:dyDescent="0.3">
      <c r="A8" s="207" t="s">
        <v>1016</v>
      </c>
      <c r="B8" s="208" t="s">
        <v>1017</v>
      </c>
      <c r="C8" s="209" t="s">
        <v>1018</v>
      </c>
    </row>
    <row r="9" spans="1:3" ht="21" customHeight="1" thickBot="1" x14ac:dyDescent="0.3">
      <c r="A9" s="207" t="s">
        <v>1019</v>
      </c>
      <c r="B9" s="208" t="s">
        <v>1020</v>
      </c>
      <c r="C9" s="209" t="s">
        <v>1015</v>
      </c>
    </row>
    <row r="10" spans="1:3" ht="21" customHeight="1" thickBot="1" x14ac:dyDescent="0.3">
      <c r="A10" s="210" t="s">
        <v>719</v>
      </c>
      <c r="B10" s="211" t="s">
        <v>1023</v>
      </c>
      <c r="C10" s="212" t="s">
        <v>1015</v>
      </c>
    </row>
    <row r="11" spans="1:3" ht="21" customHeight="1" thickBot="1" x14ac:dyDescent="0.3">
      <c r="A11" s="210" t="s">
        <v>1025</v>
      </c>
      <c r="B11" s="211" t="s">
        <v>1026</v>
      </c>
      <c r="C11" s="212" t="s">
        <v>1018</v>
      </c>
    </row>
    <row r="12" spans="1:3" ht="21" customHeight="1" thickBot="1" x14ac:dyDescent="0.3">
      <c r="A12" s="207" t="s">
        <v>1021</v>
      </c>
      <c r="B12" s="208" t="s">
        <v>1022</v>
      </c>
      <c r="C12" s="209" t="s">
        <v>1015</v>
      </c>
    </row>
    <row r="13" spans="1:3" s="57" customFormat="1" ht="21" customHeight="1" thickBot="1" x14ac:dyDescent="0.3">
      <c r="A13" s="207" t="s">
        <v>162</v>
      </c>
      <c r="B13" s="208" t="s">
        <v>1024</v>
      </c>
      <c r="C13" s="209" t="s">
        <v>1018</v>
      </c>
    </row>
    <row r="14" spans="1:3" ht="21" customHeight="1" thickBot="1" x14ac:dyDescent="0.3">
      <c r="A14" s="207" t="s">
        <v>766</v>
      </c>
      <c r="B14" s="208" t="s">
        <v>1029</v>
      </c>
      <c r="C14" s="209" t="s">
        <v>1018</v>
      </c>
    </row>
    <row r="15" spans="1:3" ht="21" customHeight="1" thickBot="1" x14ac:dyDescent="0.3">
      <c r="A15" s="213" t="s">
        <v>1027</v>
      </c>
      <c r="B15" s="214" t="s">
        <v>1028</v>
      </c>
      <c r="C15" s="215" t="s">
        <v>1018</v>
      </c>
    </row>
    <row r="16" spans="1:3" ht="21" customHeight="1" thickTop="1" x14ac:dyDescent="0.25"/>
  </sheetData>
  <sheetProtection sheet="1" objects="1" scenarios="1" selectLockedCells="1"/>
  <mergeCells count="2">
    <mergeCell ref="A6:C6"/>
    <mergeCell ref="A1:C5"/>
  </mergeCells>
  <pageMargins left="0.7" right="0.7" top="0.75" bottom="0.75" header="0.3" footer="0.3"/>
  <pageSetup scale="82"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0"/>
  <sheetViews>
    <sheetView view="pageBreakPreview" zoomScaleNormal="100" zoomScaleSheetLayoutView="100" workbookViewId="0">
      <selection activeCell="E384" sqref="E384:E395"/>
    </sheetView>
  </sheetViews>
  <sheetFormatPr baseColWidth="10" defaultColWidth="12.42578125" defaultRowHeight="12.75" x14ac:dyDescent="0.25"/>
  <cols>
    <col min="1" max="1" width="12.7109375" style="158" customWidth="1"/>
    <col min="2" max="2" width="15.5703125" style="1" customWidth="1"/>
    <col min="3" max="3" width="62.42578125" style="1" customWidth="1"/>
    <col min="4" max="4" width="8.42578125" style="11" bestFit="1" customWidth="1"/>
    <col min="5" max="5" width="12.42578125" style="6" customWidth="1"/>
    <col min="6" max="6" width="56" style="6" customWidth="1"/>
    <col min="7" max="7" width="15.140625" style="6" customWidth="1"/>
    <col min="8" max="251" width="11.42578125" style="1" customWidth="1"/>
    <col min="252" max="252" width="8.7109375" style="1" customWidth="1"/>
    <col min="253" max="253" width="10.140625" style="1" bestFit="1" customWidth="1"/>
    <col min="254" max="254" width="56" style="1" customWidth="1"/>
    <col min="255" max="16384" width="12.42578125" style="1"/>
  </cols>
  <sheetData>
    <row r="1" spans="1:7" s="88" customFormat="1" ht="15" customHeight="1" x14ac:dyDescent="0.2">
      <c r="A1" s="284" t="s">
        <v>457</v>
      </c>
      <c r="B1" s="285"/>
      <c r="C1" s="285"/>
      <c r="D1" s="285"/>
      <c r="E1" s="285"/>
      <c r="F1" s="285"/>
      <c r="G1" s="286"/>
    </row>
    <row r="2" spans="1:7" s="88" customFormat="1" ht="12" x14ac:dyDescent="0.2">
      <c r="A2" s="287"/>
      <c r="B2" s="288"/>
      <c r="C2" s="288"/>
      <c r="D2" s="288"/>
      <c r="E2" s="288"/>
      <c r="F2" s="288"/>
      <c r="G2" s="289"/>
    </row>
    <row r="3" spans="1:7" s="88" customFormat="1" ht="12" x14ac:dyDescent="0.2">
      <c r="A3" s="287"/>
      <c r="B3" s="288"/>
      <c r="C3" s="288"/>
      <c r="D3" s="288"/>
      <c r="E3" s="288"/>
      <c r="F3" s="288"/>
      <c r="G3" s="289"/>
    </row>
    <row r="4" spans="1:7" s="88" customFormat="1" ht="19.5" customHeight="1" x14ac:dyDescent="0.2">
      <c r="A4" s="287"/>
      <c r="B4" s="288"/>
      <c r="C4" s="288"/>
      <c r="D4" s="288"/>
      <c r="E4" s="288"/>
      <c r="F4" s="288"/>
      <c r="G4" s="289"/>
    </row>
    <row r="5" spans="1:7" s="88" customFormat="1" ht="6" customHeight="1" thickBot="1" x14ac:dyDescent="0.25">
      <c r="A5" s="290"/>
      <c r="B5" s="291"/>
      <c r="C5" s="291"/>
      <c r="D5" s="291"/>
      <c r="E5" s="291"/>
      <c r="F5" s="291"/>
      <c r="G5" s="292"/>
    </row>
    <row r="6" spans="1:7" s="88" customFormat="1" ht="20.25" customHeight="1" thickBot="1" x14ac:dyDescent="0.25">
      <c r="A6" s="450" t="s">
        <v>458</v>
      </c>
      <c r="B6" s="451"/>
      <c r="C6" s="451"/>
      <c r="D6" s="451"/>
      <c r="E6" s="451"/>
      <c r="F6" s="451"/>
      <c r="G6" s="452"/>
    </row>
    <row r="7" spans="1:7" ht="15" thickBot="1" x14ac:dyDescent="0.3">
      <c r="A7" s="527" t="s">
        <v>641</v>
      </c>
      <c r="B7" s="528"/>
      <c r="C7" s="528"/>
      <c r="D7" s="529"/>
      <c r="E7" s="530" t="s">
        <v>86</v>
      </c>
      <c r="F7" s="531"/>
      <c r="G7" s="532"/>
    </row>
    <row r="8" spans="1:7" ht="21" customHeight="1" thickBot="1" x14ac:dyDescent="0.3">
      <c r="A8" s="159" t="s">
        <v>0</v>
      </c>
      <c r="B8" s="97" t="s">
        <v>1</v>
      </c>
      <c r="C8" s="98" t="s">
        <v>2</v>
      </c>
      <c r="D8" s="99" t="s">
        <v>3</v>
      </c>
      <c r="E8" s="100" t="s">
        <v>87</v>
      </c>
      <c r="F8" s="101" t="s">
        <v>88</v>
      </c>
      <c r="G8" s="101" t="s">
        <v>89</v>
      </c>
    </row>
    <row r="9" spans="1:7" ht="21" customHeight="1" thickBot="1" x14ac:dyDescent="0.3">
      <c r="A9" s="160">
        <v>1</v>
      </c>
      <c r="B9" s="533" t="s">
        <v>114</v>
      </c>
      <c r="C9" s="534"/>
      <c r="D9" s="104">
        <f>+D10+D200</f>
        <v>229</v>
      </c>
      <c r="E9" s="535" t="s">
        <v>114</v>
      </c>
      <c r="F9" s="536"/>
      <c r="G9" s="537"/>
    </row>
    <row r="10" spans="1:7" ht="21" customHeight="1" thickBot="1" x14ac:dyDescent="0.3">
      <c r="A10" s="161" t="s">
        <v>4</v>
      </c>
      <c r="B10" s="493" t="s">
        <v>5</v>
      </c>
      <c r="C10" s="493"/>
      <c r="D10" s="102">
        <f>+D11+D59+D35+D119+D129+D141+D154+D165+D83+D101+D176+D188</f>
        <v>217</v>
      </c>
      <c r="E10" s="538" t="s">
        <v>5</v>
      </c>
      <c r="F10" s="494"/>
      <c r="G10" s="495"/>
    </row>
    <row r="11" spans="1:7" ht="18" customHeight="1" thickBot="1" x14ac:dyDescent="0.3">
      <c r="A11" s="162" t="s">
        <v>6</v>
      </c>
      <c r="B11" s="33" t="s">
        <v>7</v>
      </c>
      <c r="C11" s="33" t="s">
        <v>198</v>
      </c>
      <c r="D11" s="34">
        <v>95</v>
      </c>
      <c r="E11" s="349" t="s">
        <v>197</v>
      </c>
      <c r="F11" s="350"/>
      <c r="G11" s="334"/>
    </row>
    <row r="12" spans="1:7" ht="15" customHeight="1" x14ac:dyDescent="0.25">
      <c r="A12" s="30">
        <v>1</v>
      </c>
      <c r="B12" s="429" t="s">
        <v>189</v>
      </c>
      <c r="C12" s="429"/>
      <c r="D12" s="514"/>
      <c r="E12" s="456" t="s">
        <v>90</v>
      </c>
      <c r="F12" s="37" t="s">
        <v>91</v>
      </c>
      <c r="G12" s="307" t="s">
        <v>92</v>
      </c>
    </row>
    <row r="13" spans="1:7" ht="15" customHeight="1" x14ac:dyDescent="0.25">
      <c r="A13" s="96">
        <f>+A12+1</f>
        <v>2</v>
      </c>
      <c r="B13" s="410" t="s">
        <v>195</v>
      </c>
      <c r="C13" s="410"/>
      <c r="D13" s="489"/>
      <c r="E13" s="456"/>
      <c r="F13" s="2"/>
      <c r="G13" s="307"/>
    </row>
    <row r="14" spans="1:7" ht="15" customHeight="1" x14ac:dyDescent="0.25">
      <c r="A14" s="96">
        <f t="shared" ref="A14:A34" si="0">+A13+1</f>
        <v>3</v>
      </c>
      <c r="B14" s="410" t="s">
        <v>12</v>
      </c>
      <c r="C14" s="410"/>
      <c r="D14" s="489"/>
      <c r="E14" s="456"/>
      <c r="F14" s="2"/>
      <c r="G14" s="307"/>
    </row>
    <row r="15" spans="1:7" ht="15" customHeight="1" x14ac:dyDescent="0.25">
      <c r="A15" s="96">
        <f t="shared" si="0"/>
        <v>4</v>
      </c>
      <c r="B15" s="410" t="s">
        <v>185</v>
      </c>
      <c r="C15" s="410"/>
      <c r="D15" s="489"/>
      <c r="E15" s="456"/>
      <c r="F15" s="2"/>
      <c r="G15" s="307"/>
    </row>
    <row r="16" spans="1:7" ht="15" customHeight="1" x14ac:dyDescent="0.25">
      <c r="A16" s="96">
        <f t="shared" si="0"/>
        <v>5</v>
      </c>
      <c r="B16" s="410" t="s">
        <v>13</v>
      </c>
      <c r="C16" s="410"/>
      <c r="D16" s="489"/>
      <c r="E16" s="456"/>
      <c r="F16" s="2"/>
      <c r="G16" s="307"/>
    </row>
    <row r="17" spans="1:7" ht="15" customHeight="1" x14ac:dyDescent="0.25">
      <c r="A17" s="96">
        <f t="shared" si="0"/>
        <v>6</v>
      </c>
      <c r="B17" s="410" t="s">
        <v>93</v>
      </c>
      <c r="C17" s="410"/>
      <c r="D17" s="489"/>
      <c r="E17" s="456"/>
      <c r="F17" s="2"/>
      <c r="G17" s="307"/>
    </row>
    <row r="18" spans="1:7" ht="15" customHeight="1" x14ac:dyDescent="0.25">
      <c r="A18" s="96">
        <f t="shared" si="0"/>
        <v>7</v>
      </c>
      <c r="B18" s="410" t="s">
        <v>94</v>
      </c>
      <c r="C18" s="410"/>
      <c r="D18" s="489"/>
      <c r="E18" s="456"/>
      <c r="F18" s="2"/>
      <c r="G18" s="307"/>
    </row>
    <row r="19" spans="1:7" ht="15" customHeight="1" x14ac:dyDescent="0.25">
      <c r="A19" s="96">
        <f t="shared" si="0"/>
        <v>8</v>
      </c>
      <c r="B19" s="410" t="s">
        <v>119</v>
      </c>
      <c r="C19" s="410"/>
      <c r="D19" s="489"/>
      <c r="E19" s="456"/>
      <c r="F19" s="2"/>
      <c r="G19" s="307"/>
    </row>
    <row r="20" spans="1:7" ht="15" customHeight="1" x14ac:dyDescent="0.25">
      <c r="A20" s="96">
        <f t="shared" si="0"/>
        <v>9</v>
      </c>
      <c r="B20" s="410" t="s">
        <v>15</v>
      </c>
      <c r="C20" s="410"/>
      <c r="D20" s="489"/>
      <c r="E20" s="456"/>
      <c r="F20" s="2"/>
      <c r="G20" s="307"/>
    </row>
    <row r="21" spans="1:7" ht="15" customHeight="1" x14ac:dyDescent="0.25">
      <c r="A21" s="96">
        <f t="shared" si="0"/>
        <v>10</v>
      </c>
      <c r="B21" s="410" t="s">
        <v>252</v>
      </c>
      <c r="C21" s="410"/>
      <c r="D21" s="489"/>
      <c r="E21" s="456"/>
      <c r="F21" s="2"/>
      <c r="G21" s="307"/>
    </row>
    <row r="22" spans="1:7" ht="15" customHeight="1" x14ac:dyDescent="0.25">
      <c r="A22" s="96">
        <f t="shared" si="0"/>
        <v>11</v>
      </c>
      <c r="B22" s="410" t="s">
        <v>95</v>
      </c>
      <c r="C22" s="410"/>
      <c r="D22" s="489"/>
      <c r="E22" s="456"/>
      <c r="F22" s="2"/>
      <c r="G22" s="307"/>
    </row>
    <row r="23" spans="1:7" ht="15" customHeight="1" x14ac:dyDescent="0.25">
      <c r="A23" s="96">
        <f t="shared" si="0"/>
        <v>12</v>
      </c>
      <c r="B23" s="410" t="s">
        <v>188</v>
      </c>
      <c r="C23" s="410"/>
      <c r="D23" s="489"/>
      <c r="E23" s="456"/>
      <c r="F23" s="2"/>
      <c r="G23" s="307"/>
    </row>
    <row r="24" spans="1:7" ht="15" customHeight="1" x14ac:dyDescent="0.25">
      <c r="A24" s="96">
        <f t="shared" si="0"/>
        <v>13</v>
      </c>
      <c r="B24" s="410" t="s">
        <v>120</v>
      </c>
      <c r="C24" s="410"/>
      <c r="D24" s="489"/>
      <c r="E24" s="456"/>
      <c r="F24" s="2"/>
      <c r="G24" s="307"/>
    </row>
    <row r="25" spans="1:7" ht="15" customHeight="1" x14ac:dyDescent="0.25">
      <c r="A25" s="96">
        <f t="shared" si="0"/>
        <v>14</v>
      </c>
      <c r="B25" s="410" t="s">
        <v>190</v>
      </c>
      <c r="C25" s="410"/>
      <c r="D25" s="489"/>
      <c r="E25" s="456"/>
      <c r="F25" s="2"/>
      <c r="G25" s="307"/>
    </row>
    <row r="26" spans="1:7" ht="15" customHeight="1" x14ac:dyDescent="0.25">
      <c r="A26" s="96">
        <f t="shared" si="0"/>
        <v>15</v>
      </c>
      <c r="B26" s="482" t="s">
        <v>192</v>
      </c>
      <c r="C26" s="483"/>
      <c r="D26" s="485"/>
      <c r="E26" s="456"/>
      <c r="F26" s="2"/>
      <c r="G26" s="307"/>
    </row>
    <row r="27" spans="1:7" ht="15" customHeight="1" x14ac:dyDescent="0.25">
      <c r="A27" s="96">
        <f t="shared" si="0"/>
        <v>16</v>
      </c>
      <c r="B27" s="482" t="s">
        <v>260</v>
      </c>
      <c r="C27" s="483"/>
      <c r="D27" s="484"/>
      <c r="E27" s="456"/>
      <c r="F27" s="31"/>
      <c r="G27" s="307"/>
    </row>
    <row r="28" spans="1:7" ht="15" customHeight="1" x14ac:dyDescent="0.25">
      <c r="A28" s="96">
        <f t="shared" si="0"/>
        <v>17</v>
      </c>
      <c r="B28" s="482" t="s">
        <v>199</v>
      </c>
      <c r="C28" s="483"/>
      <c r="D28" s="485"/>
      <c r="E28" s="456"/>
      <c r="F28" s="2"/>
      <c r="G28" s="307"/>
    </row>
    <row r="29" spans="1:7" ht="22.5" customHeight="1" x14ac:dyDescent="0.25">
      <c r="A29" s="96">
        <f t="shared" si="0"/>
        <v>18</v>
      </c>
      <c r="B29" s="482" t="s">
        <v>209</v>
      </c>
      <c r="C29" s="483"/>
      <c r="D29" s="485"/>
      <c r="E29" s="456"/>
      <c r="F29" s="2"/>
      <c r="G29" s="307"/>
    </row>
    <row r="30" spans="1:7" ht="15" customHeight="1" x14ac:dyDescent="0.25">
      <c r="A30" s="96">
        <f t="shared" si="0"/>
        <v>19</v>
      </c>
      <c r="B30" s="482" t="s">
        <v>97</v>
      </c>
      <c r="C30" s="483"/>
      <c r="D30" s="485"/>
      <c r="E30" s="456"/>
      <c r="F30" s="2"/>
      <c r="G30" s="307"/>
    </row>
    <row r="31" spans="1:7" ht="15" customHeight="1" x14ac:dyDescent="0.25">
      <c r="A31" s="96">
        <f t="shared" si="0"/>
        <v>20</v>
      </c>
      <c r="B31" s="410" t="s">
        <v>98</v>
      </c>
      <c r="C31" s="410"/>
      <c r="D31" s="489"/>
      <c r="E31" s="456"/>
      <c r="F31" s="2"/>
      <c r="G31" s="307"/>
    </row>
    <row r="32" spans="1:7" ht="15" customHeight="1" x14ac:dyDescent="0.25">
      <c r="A32" s="96">
        <f t="shared" si="0"/>
        <v>21</v>
      </c>
      <c r="B32" s="410" t="s">
        <v>9</v>
      </c>
      <c r="C32" s="410"/>
      <c r="D32" s="489"/>
      <c r="E32" s="456"/>
      <c r="F32" s="2"/>
      <c r="G32" s="307"/>
    </row>
    <row r="33" spans="1:7" ht="15" customHeight="1" thickBot="1" x14ac:dyDescent="0.3">
      <c r="A33" s="96">
        <f t="shared" si="0"/>
        <v>22</v>
      </c>
      <c r="B33" s="502" t="s">
        <v>125</v>
      </c>
      <c r="C33" s="503"/>
      <c r="D33" s="504"/>
      <c r="E33" s="92"/>
      <c r="F33" s="2"/>
      <c r="G33" s="91"/>
    </row>
    <row r="34" spans="1:7" ht="15" customHeight="1" thickBot="1" x14ac:dyDescent="0.3">
      <c r="A34" s="96">
        <f t="shared" si="0"/>
        <v>23</v>
      </c>
      <c r="B34" s="324" t="s">
        <v>201</v>
      </c>
      <c r="C34" s="325"/>
      <c r="D34" s="405"/>
      <c r="E34" s="92"/>
      <c r="F34" s="3"/>
      <c r="G34" s="91"/>
    </row>
    <row r="35" spans="1:7" ht="18" customHeight="1" thickBot="1" x14ac:dyDescent="0.3">
      <c r="A35" s="162" t="s">
        <v>10</v>
      </c>
      <c r="B35" s="33" t="s">
        <v>11</v>
      </c>
      <c r="C35" s="33" t="s">
        <v>191</v>
      </c>
      <c r="D35" s="34">
        <v>45</v>
      </c>
      <c r="E35" s="349" t="s">
        <v>196</v>
      </c>
      <c r="F35" s="350"/>
      <c r="G35" s="334"/>
    </row>
    <row r="36" spans="1:7" ht="15" customHeight="1" x14ac:dyDescent="0.25">
      <c r="A36" s="30">
        <v>1</v>
      </c>
      <c r="B36" s="429" t="s">
        <v>189</v>
      </c>
      <c r="C36" s="429"/>
      <c r="D36" s="514"/>
      <c r="E36" s="456" t="s">
        <v>90</v>
      </c>
      <c r="F36" s="37" t="s">
        <v>91</v>
      </c>
      <c r="G36" s="307" t="s">
        <v>92</v>
      </c>
    </row>
    <row r="37" spans="1:7" ht="15" customHeight="1" x14ac:dyDescent="0.25">
      <c r="A37" s="96">
        <f>+A36+1</f>
        <v>2</v>
      </c>
      <c r="B37" s="410" t="s">
        <v>202</v>
      </c>
      <c r="C37" s="410"/>
      <c r="D37" s="489"/>
      <c r="E37" s="456"/>
      <c r="F37" s="2"/>
      <c r="G37" s="307"/>
    </row>
    <row r="38" spans="1:7" ht="15" customHeight="1" x14ac:dyDescent="0.25">
      <c r="A38" s="96">
        <f t="shared" ref="A38:A58" si="1">+A37+1</f>
        <v>3</v>
      </c>
      <c r="B38" s="410" t="s">
        <v>12</v>
      </c>
      <c r="C38" s="410"/>
      <c r="D38" s="489"/>
      <c r="E38" s="456"/>
      <c r="F38" s="2"/>
      <c r="G38" s="307"/>
    </row>
    <row r="39" spans="1:7" ht="15" customHeight="1" x14ac:dyDescent="0.25">
      <c r="A39" s="96">
        <f t="shared" si="1"/>
        <v>4</v>
      </c>
      <c r="B39" s="410" t="s">
        <v>194</v>
      </c>
      <c r="C39" s="410"/>
      <c r="D39" s="489"/>
      <c r="E39" s="456"/>
      <c r="F39" s="2"/>
      <c r="G39" s="307"/>
    </row>
    <row r="40" spans="1:7" ht="15" customHeight="1" x14ac:dyDescent="0.25">
      <c r="A40" s="96">
        <f t="shared" si="1"/>
        <v>5</v>
      </c>
      <c r="B40" s="410" t="s">
        <v>13</v>
      </c>
      <c r="C40" s="410"/>
      <c r="D40" s="489"/>
      <c r="E40" s="456"/>
      <c r="F40" s="2"/>
      <c r="G40" s="307"/>
    </row>
    <row r="41" spans="1:7" ht="15" customHeight="1" x14ac:dyDescent="0.25">
      <c r="A41" s="96">
        <f t="shared" si="1"/>
        <v>6</v>
      </c>
      <c r="B41" s="410" t="s">
        <v>93</v>
      </c>
      <c r="C41" s="410"/>
      <c r="D41" s="489"/>
      <c r="E41" s="456"/>
      <c r="F41" s="2"/>
      <c r="G41" s="307"/>
    </row>
    <row r="42" spans="1:7" ht="15" customHeight="1" x14ac:dyDescent="0.25">
      <c r="A42" s="96">
        <f t="shared" si="1"/>
        <v>7</v>
      </c>
      <c r="B42" s="410" t="s">
        <v>94</v>
      </c>
      <c r="C42" s="410"/>
      <c r="D42" s="489"/>
      <c r="E42" s="456"/>
      <c r="F42" s="2"/>
      <c r="G42" s="307"/>
    </row>
    <row r="43" spans="1:7" ht="15" customHeight="1" x14ac:dyDescent="0.25">
      <c r="A43" s="96">
        <f t="shared" si="1"/>
        <v>8</v>
      </c>
      <c r="B43" s="410" t="s">
        <v>119</v>
      </c>
      <c r="C43" s="410"/>
      <c r="D43" s="489"/>
      <c r="E43" s="456"/>
      <c r="F43" s="2"/>
      <c r="G43" s="307"/>
    </row>
    <row r="44" spans="1:7" ht="15" customHeight="1" x14ac:dyDescent="0.25">
      <c r="A44" s="96">
        <f t="shared" si="1"/>
        <v>9</v>
      </c>
      <c r="B44" s="410" t="s">
        <v>15</v>
      </c>
      <c r="C44" s="410"/>
      <c r="D44" s="489"/>
      <c r="E44" s="456"/>
      <c r="F44" s="2"/>
      <c r="G44" s="307"/>
    </row>
    <row r="45" spans="1:7" ht="15" customHeight="1" x14ac:dyDescent="0.25">
      <c r="A45" s="96">
        <f t="shared" si="1"/>
        <v>10</v>
      </c>
      <c r="B45" s="410" t="s">
        <v>200</v>
      </c>
      <c r="C45" s="410"/>
      <c r="D45" s="489"/>
      <c r="E45" s="456"/>
      <c r="F45" s="2"/>
      <c r="G45" s="307"/>
    </row>
    <row r="46" spans="1:7" ht="15" customHeight="1" x14ac:dyDescent="0.25">
      <c r="A46" s="96">
        <f t="shared" si="1"/>
        <v>11</v>
      </c>
      <c r="B46" s="410" t="s">
        <v>95</v>
      </c>
      <c r="C46" s="410"/>
      <c r="D46" s="489"/>
      <c r="E46" s="456"/>
      <c r="F46" s="2"/>
      <c r="G46" s="307"/>
    </row>
    <row r="47" spans="1:7" ht="15" customHeight="1" x14ac:dyDescent="0.25">
      <c r="A47" s="96">
        <f t="shared" si="1"/>
        <v>12</v>
      </c>
      <c r="B47" s="410" t="s">
        <v>188</v>
      </c>
      <c r="C47" s="410"/>
      <c r="D47" s="489"/>
      <c r="E47" s="456"/>
      <c r="F47" s="2"/>
      <c r="G47" s="307"/>
    </row>
    <row r="48" spans="1:7" ht="15" customHeight="1" x14ac:dyDescent="0.25">
      <c r="A48" s="96">
        <f t="shared" si="1"/>
        <v>13</v>
      </c>
      <c r="B48" s="410" t="s">
        <v>120</v>
      </c>
      <c r="C48" s="410"/>
      <c r="D48" s="489"/>
      <c r="E48" s="456"/>
      <c r="F48" s="2"/>
      <c r="G48" s="307"/>
    </row>
    <row r="49" spans="1:7" ht="15" customHeight="1" x14ac:dyDescent="0.25">
      <c r="A49" s="96">
        <f t="shared" si="1"/>
        <v>14</v>
      </c>
      <c r="B49" s="410" t="s">
        <v>203</v>
      </c>
      <c r="C49" s="410"/>
      <c r="D49" s="489"/>
      <c r="E49" s="456"/>
      <c r="F49" s="2"/>
      <c r="G49" s="307"/>
    </row>
    <row r="50" spans="1:7" ht="15" customHeight="1" x14ac:dyDescent="0.25">
      <c r="A50" s="96">
        <f t="shared" si="1"/>
        <v>15</v>
      </c>
      <c r="B50" s="482" t="s">
        <v>192</v>
      </c>
      <c r="C50" s="483"/>
      <c r="D50" s="485"/>
      <c r="E50" s="456"/>
      <c r="F50" s="2"/>
      <c r="G50" s="307"/>
    </row>
    <row r="51" spans="1:7" ht="15" customHeight="1" x14ac:dyDescent="0.25">
      <c r="A51" s="96">
        <f t="shared" si="1"/>
        <v>16</v>
      </c>
      <c r="B51" s="482" t="s">
        <v>260</v>
      </c>
      <c r="C51" s="483"/>
      <c r="D51" s="484"/>
      <c r="E51" s="456"/>
      <c r="F51" s="31"/>
      <c r="G51" s="307"/>
    </row>
    <row r="52" spans="1:7" ht="15" customHeight="1" x14ac:dyDescent="0.25">
      <c r="A52" s="96">
        <f t="shared" si="1"/>
        <v>17</v>
      </c>
      <c r="B52" s="482" t="s">
        <v>199</v>
      </c>
      <c r="C52" s="483"/>
      <c r="D52" s="485"/>
      <c r="E52" s="456"/>
      <c r="F52" s="2"/>
      <c r="G52" s="307"/>
    </row>
    <row r="53" spans="1:7" ht="22.5" customHeight="1" x14ac:dyDescent="0.25">
      <c r="A53" s="96">
        <f t="shared" si="1"/>
        <v>18</v>
      </c>
      <c r="B53" s="482" t="s">
        <v>209</v>
      </c>
      <c r="C53" s="483"/>
      <c r="D53" s="485"/>
      <c r="E53" s="456"/>
      <c r="F53" s="2"/>
      <c r="G53" s="307"/>
    </row>
    <row r="54" spans="1:7" s="4" customFormat="1" ht="15" customHeight="1" x14ac:dyDescent="0.25">
      <c r="A54" s="96">
        <f t="shared" si="1"/>
        <v>19</v>
      </c>
      <c r="B54" s="482" t="s">
        <v>97</v>
      </c>
      <c r="C54" s="483"/>
      <c r="D54" s="485"/>
      <c r="E54" s="456"/>
      <c r="F54" s="2"/>
      <c r="G54" s="307"/>
    </row>
    <row r="55" spans="1:7" ht="15" customHeight="1" x14ac:dyDescent="0.25">
      <c r="A55" s="96">
        <f t="shared" si="1"/>
        <v>20</v>
      </c>
      <c r="B55" s="410" t="s">
        <v>98</v>
      </c>
      <c r="C55" s="410"/>
      <c r="D55" s="489"/>
      <c r="E55" s="456"/>
      <c r="F55" s="2"/>
      <c r="G55" s="307"/>
    </row>
    <row r="56" spans="1:7" ht="15" customHeight="1" x14ac:dyDescent="0.25">
      <c r="A56" s="96">
        <f t="shared" si="1"/>
        <v>21</v>
      </c>
      <c r="B56" s="410" t="s">
        <v>9</v>
      </c>
      <c r="C56" s="410"/>
      <c r="D56" s="489"/>
      <c r="E56" s="456"/>
      <c r="F56" s="2"/>
      <c r="G56" s="307"/>
    </row>
    <row r="57" spans="1:7" ht="15" customHeight="1" x14ac:dyDescent="0.25">
      <c r="A57" s="96">
        <f t="shared" si="1"/>
        <v>22</v>
      </c>
      <c r="B57" s="521" t="s">
        <v>125</v>
      </c>
      <c r="C57" s="522"/>
      <c r="D57" s="526"/>
      <c r="E57" s="92"/>
      <c r="F57" s="2"/>
      <c r="G57" s="91"/>
    </row>
    <row r="58" spans="1:7" ht="15" customHeight="1" thickBot="1" x14ac:dyDescent="0.3">
      <c r="A58" s="176">
        <f t="shared" si="1"/>
        <v>23</v>
      </c>
      <c r="B58" s="521" t="s">
        <v>201</v>
      </c>
      <c r="C58" s="522"/>
      <c r="D58" s="526"/>
      <c r="E58" s="92"/>
      <c r="F58" s="5"/>
      <c r="G58" s="91"/>
    </row>
    <row r="59" spans="1:7" ht="18" customHeight="1" thickBot="1" x14ac:dyDescent="0.3">
      <c r="A59" s="162" t="s">
        <v>17</v>
      </c>
      <c r="B59" s="33" t="s">
        <v>18</v>
      </c>
      <c r="C59" s="33" t="s">
        <v>181</v>
      </c>
      <c r="D59" s="38">
        <v>11</v>
      </c>
      <c r="E59" s="349" t="s">
        <v>182</v>
      </c>
      <c r="F59" s="350"/>
      <c r="G59" s="334"/>
    </row>
    <row r="60" spans="1:7" ht="15" customHeight="1" x14ac:dyDescent="0.25">
      <c r="A60" s="30">
        <v>1</v>
      </c>
      <c r="B60" s="429" t="s">
        <v>193</v>
      </c>
      <c r="C60" s="429"/>
      <c r="D60" s="523"/>
      <c r="E60" s="539" t="s">
        <v>90</v>
      </c>
      <c r="F60" s="37" t="s">
        <v>91</v>
      </c>
      <c r="G60" s="307" t="s">
        <v>92</v>
      </c>
    </row>
    <row r="61" spans="1:7" ht="15" customHeight="1" x14ac:dyDescent="0.25">
      <c r="A61" s="96">
        <f>+A60+1</f>
        <v>2</v>
      </c>
      <c r="B61" s="410" t="s">
        <v>19</v>
      </c>
      <c r="C61" s="410"/>
      <c r="D61" s="482"/>
      <c r="E61" s="539"/>
      <c r="F61" s="2"/>
      <c r="G61" s="307"/>
    </row>
    <row r="62" spans="1:7" ht="15" customHeight="1" x14ac:dyDescent="0.25">
      <c r="A62" s="96">
        <f t="shared" ref="A62:A82" si="2">+A61+1</f>
        <v>3</v>
      </c>
      <c r="B62" s="410" t="s">
        <v>204</v>
      </c>
      <c r="C62" s="410"/>
      <c r="D62" s="482"/>
      <c r="E62" s="539"/>
      <c r="F62" s="2"/>
      <c r="G62" s="307"/>
    </row>
    <row r="63" spans="1:7" ht="15" customHeight="1" x14ac:dyDescent="0.25">
      <c r="A63" s="96">
        <f t="shared" si="2"/>
        <v>4</v>
      </c>
      <c r="B63" s="410" t="s">
        <v>183</v>
      </c>
      <c r="C63" s="410"/>
      <c r="D63" s="482"/>
      <c r="E63" s="539"/>
      <c r="F63" s="2"/>
      <c r="G63" s="307"/>
    </row>
    <row r="64" spans="1:7" ht="15" customHeight="1" x14ac:dyDescent="0.25">
      <c r="A64" s="96">
        <f t="shared" si="2"/>
        <v>5</v>
      </c>
      <c r="B64" s="410" t="s">
        <v>13</v>
      </c>
      <c r="C64" s="410"/>
      <c r="D64" s="482"/>
      <c r="E64" s="539"/>
      <c r="F64" s="2"/>
      <c r="G64" s="307"/>
    </row>
    <row r="65" spans="1:7" ht="15" customHeight="1" x14ac:dyDescent="0.25">
      <c r="A65" s="96">
        <f t="shared" si="2"/>
        <v>6</v>
      </c>
      <c r="B65" s="410" t="s">
        <v>14</v>
      </c>
      <c r="C65" s="410"/>
      <c r="D65" s="482"/>
      <c r="E65" s="539"/>
      <c r="F65" s="2"/>
      <c r="G65" s="307"/>
    </row>
    <row r="66" spans="1:7" ht="15" customHeight="1" x14ac:dyDescent="0.25">
      <c r="A66" s="96">
        <f t="shared" si="2"/>
        <v>7</v>
      </c>
      <c r="B66" s="410" t="s">
        <v>94</v>
      </c>
      <c r="C66" s="410"/>
      <c r="D66" s="482"/>
      <c r="E66" s="539"/>
      <c r="F66" s="2"/>
      <c r="G66" s="307"/>
    </row>
    <row r="67" spans="1:7" ht="15" customHeight="1" x14ac:dyDescent="0.25">
      <c r="A67" s="96">
        <f t="shared" si="2"/>
        <v>8</v>
      </c>
      <c r="B67" s="410" t="s">
        <v>118</v>
      </c>
      <c r="C67" s="410"/>
      <c r="D67" s="482"/>
      <c r="E67" s="539"/>
      <c r="F67" s="2"/>
      <c r="G67" s="307"/>
    </row>
    <row r="68" spans="1:7" ht="21.75" customHeight="1" x14ac:dyDescent="0.25">
      <c r="A68" s="96">
        <f t="shared" si="2"/>
        <v>9</v>
      </c>
      <c r="B68" s="410" t="s">
        <v>205</v>
      </c>
      <c r="C68" s="410"/>
      <c r="D68" s="482"/>
      <c r="E68" s="539"/>
      <c r="F68" s="2"/>
      <c r="G68" s="307"/>
    </row>
    <row r="69" spans="1:7" ht="15" customHeight="1" x14ac:dyDescent="0.25">
      <c r="A69" s="96">
        <f t="shared" si="2"/>
        <v>10</v>
      </c>
      <c r="B69" s="410" t="s">
        <v>95</v>
      </c>
      <c r="C69" s="410"/>
      <c r="D69" s="482"/>
      <c r="E69" s="539"/>
      <c r="F69" s="2"/>
      <c r="G69" s="307"/>
    </row>
    <row r="70" spans="1:7" ht="15" customHeight="1" x14ac:dyDescent="0.25">
      <c r="A70" s="96">
        <f t="shared" si="2"/>
        <v>11</v>
      </c>
      <c r="B70" s="410" t="s">
        <v>99</v>
      </c>
      <c r="C70" s="410"/>
      <c r="D70" s="482"/>
      <c r="E70" s="539"/>
      <c r="F70" s="2"/>
      <c r="G70" s="307"/>
    </row>
    <row r="71" spans="1:7" ht="15" customHeight="1" x14ac:dyDescent="0.25">
      <c r="A71" s="96">
        <f t="shared" si="2"/>
        <v>12</v>
      </c>
      <c r="B71" s="410" t="s">
        <v>207</v>
      </c>
      <c r="C71" s="410"/>
      <c r="D71" s="482"/>
      <c r="E71" s="539"/>
      <c r="F71" s="2"/>
      <c r="G71" s="307"/>
    </row>
    <row r="72" spans="1:7" ht="15" customHeight="1" x14ac:dyDescent="0.25">
      <c r="A72" s="96">
        <f t="shared" si="2"/>
        <v>13</v>
      </c>
      <c r="B72" s="482" t="s">
        <v>9</v>
      </c>
      <c r="C72" s="483"/>
      <c r="D72" s="483"/>
      <c r="E72" s="539"/>
      <c r="F72" s="2"/>
      <c r="G72" s="307"/>
    </row>
    <row r="73" spans="1:7" ht="15" customHeight="1" x14ac:dyDescent="0.25">
      <c r="A73" s="96">
        <f t="shared" si="2"/>
        <v>14</v>
      </c>
      <c r="B73" s="482" t="s">
        <v>206</v>
      </c>
      <c r="C73" s="483"/>
      <c r="D73" s="483"/>
      <c r="E73" s="539"/>
      <c r="F73" s="2"/>
      <c r="G73" s="307"/>
    </row>
    <row r="74" spans="1:7" ht="15" customHeight="1" x14ac:dyDescent="0.25">
      <c r="A74" s="96">
        <f t="shared" si="2"/>
        <v>15</v>
      </c>
      <c r="B74" s="410" t="s">
        <v>96</v>
      </c>
      <c r="C74" s="410"/>
      <c r="D74" s="482"/>
      <c r="E74" s="539"/>
      <c r="F74" s="2"/>
      <c r="G74" s="307"/>
    </row>
    <row r="75" spans="1:7" ht="15" customHeight="1" x14ac:dyDescent="0.25">
      <c r="A75" s="96">
        <f t="shared" si="2"/>
        <v>16</v>
      </c>
      <c r="B75" s="482" t="s">
        <v>260</v>
      </c>
      <c r="C75" s="483"/>
      <c r="D75" s="484"/>
      <c r="E75" s="539"/>
      <c r="F75" s="31"/>
      <c r="G75" s="307"/>
    </row>
    <row r="76" spans="1:7" ht="15" customHeight="1" x14ac:dyDescent="0.25">
      <c r="A76" s="96">
        <f t="shared" si="2"/>
        <v>17</v>
      </c>
      <c r="B76" s="482" t="s">
        <v>210</v>
      </c>
      <c r="C76" s="483"/>
      <c r="D76" s="483"/>
      <c r="E76" s="539"/>
      <c r="F76" s="2"/>
      <c r="G76" s="307"/>
    </row>
    <row r="77" spans="1:7" ht="15" customHeight="1" x14ac:dyDescent="0.25">
      <c r="A77" s="96">
        <f t="shared" si="2"/>
        <v>18</v>
      </c>
      <c r="B77" s="410" t="s">
        <v>15</v>
      </c>
      <c r="C77" s="410"/>
      <c r="D77" s="482"/>
      <c r="E77" s="539"/>
      <c r="F77" s="2"/>
      <c r="G77" s="307"/>
    </row>
    <row r="78" spans="1:7" ht="21" customHeight="1" x14ac:dyDescent="0.25">
      <c r="A78" s="96">
        <f t="shared" si="2"/>
        <v>19</v>
      </c>
      <c r="B78" s="410" t="s">
        <v>208</v>
      </c>
      <c r="C78" s="410"/>
      <c r="D78" s="482"/>
      <c r="E78" s="539"/>
      <c r="F78" s="2"/>
      <c r="G78" s="307"/>
    </row>
    <row r="79" spans="1:7" ht="15" customHeight="1" x14ac:dyDescent="0.25">
      <c r="A79" s="96">
        <f t="shared" si="2"/>
        <v>20</v>
      </c>
      <c r="B79" s="410" t="s">
        <v>97</v>
      </c>
      <c r="C79" s="410"/>
      <c r="D79" s="482"/>
      <c r="E79" s="539"/>
      <c r="F79" s="2"/>
      <c r="G79" s="307"/>
    </row>
    <row r="80" spans="1:7" ht="15" customHeight="1" x14ac:dyDescent="0.25">
      <c r="A80" s="96">
        <f t="shared" si="2"/>
        <v>21</v>
      </c>
      <c r="B80" s="410" t="s">
        <v>100</v>
      </c>
      <c r="C80" s="410"/>
      <c r="D80" s="482"/>
      <c r="E80" s="539"/>
      <c r="F80" s="2"/>
      <c r="G80" s="307"/>
    </row>
    <row r="81" spans="1:7" ht="15" customHeight="1" x14ac:dyDescent="0.25">
      <c r="A81" s="96">
        <f t="shared" si="2"/>
        <v>22</v>
      </c>
      <c r="B81" s="521" t="s">
        <v>125</v>
      </c>
      <c r="C81" s="522"/>
      <c r="D81" s="522"/>
      <c r="E81" s="539"/>
      <c r="F81" s="2"/>
      <c r="G81" s="307"/>
    </row>
    <row r="82" spans="1:7" ht="15" customHeight="1" thickBot="1" x14ac:dyDescent="0.3">
      <c r="A82" s="176">
        <f t="shared" si="2"/>
        <v>23</v>
      </c>
      <c r="B82" s="521" t="s">
        <v>201</v>
      </c>
      <c r="C82" s="522"/>
      <c r="D82" s="522"/>
      <c r="E82" s="539"/>
      <c r="F82" s="5"/>
      <c r="G82" s="307"/>
    </row>
    <row r="83" spans="1:7" ht="20.25" customHeight="1" thickBot="1" x14ac:dyDescent="0.3">
      <c r="A83" s="162" t="s">
        <v>20</v>
      </c>
      <c r="B83" s="33" t="s">
        <v>21</v>
      </c>
      <c r="C83" s="33" t="s">
        <v>212</v>
      </c>
      <c r="D83" s="38">
        <v>5</v>
      </c>
      <c r="E83" s="349" t="s">
        <v>212</v>
      </c>
      <c r="F83" s="350"/>
      <c r="G83" s="334"/>
    </row>
    <row r="84" spans="1:7" ht="15" customHeight="1" x14ac:dyDescent="0.25">
      <c r="A84" s="30">
        <v>1</v>
      </c>
      <c r="B84" s="429" t="s">
        <v>193</v>
      </c>
      <c r="C84" s="429"/>
      <c r="D84" s="523"/>
      <c r="E84" s="456" t="s">
        <v>90</v>
      </c>
      <c r="F84" s="37" t="s">
        <v>91</v>
      </c>
      <c r="G84" s="307" t="s">
        <v>92</v>
      </c>
    </row>
    <row r="85" spans="1:7" ht="15" customHeight="1" x14ac:dyDescent="0.25">
      <c r="A85" s="96">
        <f>+A84+1</f>
        <v>2</v>
      </c>
      <c r="B85" s="410" t="s">
        <v>204</v>
      </c>
      <c r="C85" s="410"/>
      <c r="D85" s="489"/>
      <c r="E85" s="456"/>
      <c r="F85" s="2"/>
      <c r="G85" s="307"/>
    </row>
    <row r="86" spans="1:7" ht="15" customHeight="1" x14ac:dyDescent="0.25">
      <c r="A86" s="96">
        <f t="shared" ref="A86:A100" si="3">+A85+1</f>
        <v>3</v>
      </c>
      <c r="B86" s="482" t="s">
        <v>183</v>
      </c>
      <c r="C86" s="483"/>
      <c r="D86" s="485"/>
      <c r="E86" s="456"/>
      <c r="F86" s="2"/>
      <c r="G86" s="307"/>
    </row>
    <row r="87" spans="1:7" ht="15" customHeight="1" x14ac:dyDescent="0.25">
      <c r="A87" s="96">
        <f t="shared" si="3"/>
        <v>4</v>
      </c>
      <c r="B87" s="410" t="s">
        <v>13</v>
      </c>
      <c r="C87" s="410"/>
      <c r="D87" s="482"/>
      <c r="E87" s="456"/>
      <c r="F87" s="2"/>
      <c r="G87" s="307"/>
    </row>
    <row r="88" spans="1:7" ht="15" customHeight="1" x14ac:dyDescent="0.25">
      <c r="A88" s="96">
        <f t="shared" si="3"/>
        <v>5</v>
      </c>
      <c r="B88" s="410" t="s">
        <v>94</v>
      </c>
      <c r="C88" s="410"/>
      <c r="D88" s="482"/>
      <c r="E88" s="456"/>
      <c r="F88" s="2"/>
      <c r="G88" s="307"/>
    </row>
    <row r="89" spans="1:7" ht="15" customHeight="1" x14ac:dyDescent="0.25">
      <c r="A89" s="96">
        <f t="shared" si="3"/>
        <v>6</v>
      </c>
      <c r="B89" s="410" t="s">
        <v>118</v>
      </c>
      <c r="C89" s="410"/>
      <c r="D89" s="482"/>
      <c r="E89" s="456"/>
      <c r="F89" s="2"/>
      <c r="G89" s="307"/>
    </row>
    <row r="90" spans="1:7" ht="15" customHeight="1" x14ac:dyDescent="0.25">
      <c r="A90" s="96">
        <f t="shared" si="3"/>
        <v>7</v>
      </c>
      <c r="B90" s="410" t="s">
        <v>220</v>
      </c>
      <c r="C90" s="410"/>
      <c r="D90" s="482"/>
      <c r="E90" s="456"/>
      <c r="F90" s="2"/>
      <c r="G90" s="307"/>
    </row>
    <row r="91" spans="1:7" ht="15" customHeight="1" x14ac:dyDescent="0.25">
      <c r="A91" s="96">
        <f t="shared" si="3"/>
        <v>8</v>
      </c>
      <c r="B91" s="410" t="s">
        <v>219</v>
      </c>
      <c r="C91" s="410"/>
      <c r="D91" s="482"/>
      <c r="E91" s="456"/>
      <c r="F91" s="2"/>
      <c r="G91" s="307"/>
    </row>
    <row r="92" spans="1:7" ht="15" customHeight="1" x14ac:dyDescent="0.25">
      <c r="A92" s="96">
        <f t="shared" si="3"/>
        <v>9</v>
      </c>
      <c r="B92" s="482" t="s">
        <v>9</v>
      </c>
      <c r="C92" s="483"/>
      <c r="D92" s="485"/>
      <c r="E92" s="456"/>
      <c r="F92" s="2"/>
      <c r="G92" s="307"/>
    </row>
    <row r="93" spans="1:7" ht="15" customHeight="1" x14ac:dyDescent="0.25">
      <c r="A93" s="96">
        <f t="shared" si="3"/>
        <v>10</v>
      </c>
      <c r="B93" s="482" t="s">
        <v>211</v>
      </c>
      <c r="C93" s="483"/>
      <c r="D93" s="485"/>
      <c r="E93" s="456"/>
      <c r="F93" s="2"/>
      <c r="G93" s="307"/>
    </row>
    <row r="94" spans="1:7" ht="15" customHeight="1" x14ac:dyDescent="0.25">
      <c r="A94" s="96">
        <f t="shared" si="3"/>
        <v>11</v>
      </c>
      <c r="B94" s="410" t="s">
        <v>96</v>
      </c>
      <c r="C94" s="410"/>
      <c r="D94" s="482"/>
      <c r="E94" s="456"/>
      <c r="F94" s="2"/>
      <c r="G94" s="307"/>
    </row>
    <row r="95" spans="1:7" ht="15" customHeight="1" x14ac:dyDescent="0.25">
      <c r="A95" s="96">
        <f t="shared" si="3"/>
        <v>12</v>
      </c>
      <c r="B95" s="482" t="s">
        <v>260</v>
      </c>
      <c r="C95" s="483"/>
      <c r="D95" s="484"/>
      <c r="E95" s="456"/>
      <c r="F95" s="31"/>
      <c r="G95" s="307"/>
    </row>
    <row r="96" spans="1:7" ht="15" customHeight="1" x14ac:dyDescent="0.25">
      <c r="A96" s="96">
        <f t="shared" si="3"/>
        <v>13</v>
      </c>
      <c r="B96" s="482" t="s">
        <v>213</v>
      </c>
      <c r="C96" s="483"/>
      <c r="D96" s="485"/>
      <c r="E96" s="456"/>
      <c r="F96" s="2"/>
      <c r="G96" s="307"/>
    </row>
    <row r="97" spans="1:7" ht="24.75" customHeight="1" x14ac:dyDescent="0.25">
      <c r="A97" s="96">
        <f t="shared" si="3"/>
        <v>14</v>
      </c>
      <c r="B97" s="410" t="s">
        <v>208</v>
      </c>
      <c r="C97" s="410"/>
      <c r="D97" s="482"/>
      <c r="E97" s="456"/>
      <c r="F97" s="2"/>
      <c r="G97" s="307"/>
    </row>
    <row r="98" spans="1:7" ht="15" customHeight="1" x14ac:dyDescent="0.25">
      <c r="A98" s="96">
        <f t="shared" si="3"/>
        <v>15</v>
      </c>
      <c r="B98" s="417" t="s">
        <v>100</v>
      </c>
      <c r="C98" s="418"/>
      <c r="D98" s="419"/>
      <c r="E98" s="456"/>
      <c r="F98" s="2"/>
      <c r="G98" s="307"/>
    </row>
    <row r="99" spans="1:7" ht="15" customHeight="1" x14ac:dyDescent="0.25">
      <c r="A99" s="96">
        <f t="shared" si="3"/>
        <v>16</v>
      </c>
      <c r="B99" s="416" t="s">
        <v>126</v>
      </c>
      <c r="C99" s="416"/>
      <c r="D99" s="510"/>
      <c r="E99" s="456"/>
      <c r="F99" s="2"/>
      <c r="G99" s="307"/>
    </row>
    <row r="100" spans="1:7" ht="15" customHeight="1" thickBot="1" x14ac:dyDescent="0.3">
      <c r="A100" s="176">
        <f t="shared" si="3"/>
        <v>17</v>
      </c>
      <c r="B100" s="326" t="s">
        <v>201</v>
      </c>
      <c r="C100" s="327"/>
      <c r="D100" s="406"/>
      <c r="E100" s="92"/>
      <c r="F100" s="5"/>
      <c r="G100" s="91"/>
    </row>
    <row r="101" spans="1:7" ht="20.25" customHeight="1" thickBot="1" x14ac:dyDescent="0.3">
      <c r="A101" s="162" t="s">
        <v>25</v>
      </c>
      <c r="B101" s="33" t="s">
        <v>26</v>
      </c>
      <c r="C101" s="33" t="s">
        <v>214</v>
      </c>
      <c r="D101" s="38">
        <v>15</v>
      </c>
      <c r="E101" s="349" t="s">
        <v>214</v>
      </c>
      <c r="F101" s="350"/>
      <c r="G101" s="334"/>
    </row>
    <row r="102" spans="1:7" ht="15" customHeight="1" x14ac:dyDescent="0.25">
      <c r="A102" s="30">
        <v>1</v>
      </c>
      <c r="B102" s="429" t="s">
        <v>184</v>
      </c>
      <c r="C102" s="429"/>
      <c r="D102" s="523"/>
      <c r="E102" s="456" t="s">
        <v>90</v>
      </c>
      <c r="F102" s="37" t="s">
        <v>91</v>
      </c>
      <c r="G102" s="307" t="s">
        <v>92</v>
      </c>
    </row>
    <row r="103" spans="1:7" ht="15" customHeight="1" x14ac:dyDescent="0.25">
      <c r="A103" s="96">
        <f>+A102+1</f>
        <v>2</v>
      </c>
      <c r="B103" s="410" t="s">
        <v>204</v>
      </c>
      <c r="C103" s="410"/>
      <c r="D103" s="489"/>
      <c r="E103" s="456"/>
      <c r="F103" s="2"/>
      <c r="G103" s="307"/>
    </row>
    <row r="104" spans="1:7" ht="15" customHeight="1" x14ac:dyDescent="0.25">
      <c r="A104" s="96">
        <f t="shared" ref="A104:A118" si="4">+A103+1</f>
        <v>3</v>
      </c>
      <c r="B104" s="482" t="s">
        <v>215</v>
      </c>
      <c r="C104" s="483"/>
      <c r="D104" s="485"/>
      <c r="E104" s="456"/>
      <c r="F104" s="2"/>
      <c r="G104" s="307"/>
    </row>
    <row r="105" spans="1:7" ht="15" customHeight="1" x14ac:dyDescent="0.25">
      <c r="A105" s="96">
        <f t="shared" si="4"/>
        <v>4</v>
      </c>
      <c r="B105" s="410" t="s">
        <v>13</v>
      </c>
      <c r="C105" s="410"/>
      <c r="D105" s="482"/>
      <c r="E105" s="456"/>
      <c r="F105" s="2"/>
      <c r="G105" s="307"/>
    </row>
    <row r="106" spans="1:7" ht="15" customHeight="1" x14ac:dyDescent="0.25">
      <c r="A106" s="96">
        <f t="shared" si="4"/>
        <v>5</v>
      </c>
      <c r="B106" s="410" t="s">
        <v>94</v>
      </c>
      <c r="C106" s="410"/>
      <c r="D106" s="482"/>
      <c r="E106" s="456"/>
      <c r="F106" s="2"/>
      <c r="G106" s="307"/>
    </row>
    <row r="107" spans="1:7" ht="15" customHeight="1" x14ac:dyDescent="0.25">
      <c r="A107" s="96">
        <f t="shared" si="4"/>
        <v>6</v>
      </c>
      <c r="B107" s="410" t="s">
        <v>118</v>
      </c>
      <c r="C107" s="410"/>
      <c r="D107" s="482"/>
      <c r="E107" s="456"/>
      <c r="F107" s="2"/>
      <c r="G107" s="307"/>
    </row>
    <row r="108" spans="1:7" ht="15" customHeight="1" x14ac:dyDescent="0.25">
      <c r="A108" s="96">
        <f t="shared" si="4"/>
        <v>7</v>
      </c>
      <c r="B108" s="410" t="s">
        <v>216</v>
      </c>
      <c r="C108" s="410"/>
      <c r="D108" s="482"/>
      <c r="E108" s="456"/>
      <c r="F108" s="2"/>
      <c r="G108" s="307"/>
    </row>
    <row r="109" spans="1:7" ht="15" customHeight="1" x14ac:dyDescent="0.25">
      <c r="A109" s="96">
        <f t="shared" si="4"/>
        <v>8</v>
      </c>
      <c r="B109" s="410" t="s">
        <v>217</v>
      </c>
      <c r="C109" s="410"/>
      <c r="D109" s="482"/>
      <c r="E109" s="456"/>
      <c r="F109" s="2"/>
      <c r="G109" s="307"/>
    </row>
    <row r="110" spans="1:7" ht="15" customHeight="1" x14ac:dyDescent="0.25">
      <c r="A110" s="96">
        <f t="shared" si="4"/>
        <v>9</v>
      </c>
      <c r="B110" s="482" t="s">
        <v>9</v>
      </c>
      <c r="C110" s="483"/>
      <c r="D110" s="485"/>
      <c r="E110" s="456"/>
      <c r="F110" s="2"/>
      <c r="G110" s="307"/>
    </row>
    <row r="111" spans="1:7" ht="15" customHeight="1" x14ac:dyDescent="0.25">
      <c r="A111" s="96">
        <f t="shared" si="4"/>
        <v>10</v>
      </c>
      <c r="B111" s="482" t="s">
        <v>218</v>
      </c>
      <c r="C111" s="483"/>
      <c r="D111" s="485"/>
      <c r="E111" s="456"/>
      <c r="F111" s="2"/>
      <c r="G111" s="307"/>
    </row>
    <row r="112" spans="1:7" ht="15" customHeight="1" x14ac:dyDescent="0.25">
      <c r="A112" s="96">
        <f t="shared" si="4"/>
        <v>11</v>
      </c>
      <c r="B112" s="410" t="s">
        <v>96</v>
      </c>
      <c r="C112" s="410"/>
      <c r="D112" s="482"/>
      <c r="E112" s="456"/>
      <c r="F112" s="2"/>
      <c r="G112" s="307"/>
    </row>
    <row r="113" spans="1:7" ht="15" customHeight="1" x14ac:dyDescent="0.25">
      <c r="A113" s="96">
        <f t="shared" si="4"/>
        <v>12</v>
      </c>
      <c r="B113" s="482" t="s">
        <v>260</v>
      </c>
      <c r="C113" s="483"/>
      <c r="D113" s="484"/>
      <c r="E113" s="456"/>
      <c r="F113" s="31"/>
      <c r="G113" s="307"/>
    </row>
    <row r="114" spans="1:7" ht="21" customHeight="1" x14ac:dyDescent="0.25">
      <c r="A114" s="96">
        <f t="shared" si="4"/>
        <v>13</v>
      </c>
      <c r="B114" s="410" t="s">
        <v>208</v>
      </c>
      <c r="C114" s="410"/>
      <c r="D114" s="482"/>
      <c r="E114" s="456"/>
      <c r="F114" s="2"/>
      <c r="G114" s="307"/>
    </row>
    <row r="115" spans="1:7" ht="15" customHeight="1" x14ac:dyDescent="0.25">
      <c r="A115" s="96">
        <f t="shared" si="4"/>
        <v>14</v>
      </c>
      <c r="B115" s="482" t="s">
        <v>213</v>
      </c>
      <c r="C115" s="483"/>
      <c r="D115" s="485"/>
      <c r="E115" s="456"/>
      <c r="F115" s="2"/>
      <c r="G115" s="307"/>
    </row>
    <row r="116" spans="1:7" ht="15" customHeight="1" x14ac:dyDescent="0.25">
      <c r="A116" s="96">
        <f t="shared" si="4"/>
        <v>15</v>
      </c>
      <c r="B116" s="482" t="s">
        <v>100</v>
      </c>
      <c r="C116" s="483"/>
      <c r="D116" s="485"/>
      <c r="E116" s="456"/>
      <c r="F116" s="2"/>
      <c r="G116" s="307"/>
    </row>
    <row r="117" spans="1:7" ht="15" customHeight="1" x14ac:dyDescent="0.25">
      <c r="A117" s="96">
        <f t="shared" si="4"/>
        <v>16</v>
      </c>
      <c r="B117" s="482" t="s">
        <v>126</v>
      </c>
      <c r="C117" s="483"/>
      <c r="D117" s="485"/>
      <c r="E117" s="456"/>
      <c r="F117" s="2"/>
      <c r="G117" s="307"/>
    </row>
    <row r="118" spans="1:7" ht="15" customHeight="1" thickBot="1" x14ac:dyDescent="0.3">
      <c r="A118" s="96">
        <f t="shared" si="4"/>
        <v>17</v>
      </c>
      <c r="B118" s="328" t="s">
        <v>201</v>
      </c>
      <c r="C118" s="329"/>
      <c r="D118" s="407"/>
      <c r="E118" s="92"/>
      <c r="F118" s="3"/>
      <c r="G118" s="91"/>
    </row>
    <row r="119" spans="1:7" ht="20.25" customHeight="1" thickBot="1" x14ac:dyDescent="0.3">
      <c r="A119" s="162" t="s">
        <v>29</v>
      </c>
      <c r="B119" s="33" t="s">
        <v>30</v>
      </c>
      <c r="C119" s="33" t="s">
        <v>250</v>
      </c>
      <c r="D119" s="34">
        <v>33</v>
      </c>
      <c r="E119" s="349" t="s">
        <v>101</v>
      </c>
      <c r="F119" s="350"/>
      <c r="G119" s="334"/>
    </row>
    <row r="120" spans="1:7" ht="15" customHeight="1" x14ac:dyDescent="0.25">
      <c r="A120" s="30">
        <v>1</v>
      </c>
      <c r="B120" s="523" t="s">
        <v>221</v>
      </c>
      <c r="C120" s="540"/>
      <c r="D120" s="541"/>
      <c r="E120" s="456" t="s">
        <v>90</v>
      </c>
      <c r="F120" s="39" t="s">
        <v>91</v>
      </c>
      <c r="G120" s="307" t="s">
        <v>92</v>
      </c>
    </row>
    <row r="121" spans="1:7" ht="15" customHeight="1" x14ac:dyDescent="0.25">
      <c r="A121" s="96">
        <v>2</v>
      </c>
      <c r="B121" s="410" t="s">
        <v>22</v>
      </c>
      <c r="C121" s="410"/>
      <c r="D121" s="489"/>
      <c r="E121" s="456"/>
      <c r="F121" s="31"/>
      <c r="G121" s="307"/>
    </row>
    <row r="122" spans="1:7" ht="15" customHeight="1" x14ac:dyDescent="0.25">
      <c r="A122" s="96">
        <v>3</v>
      </c>
      <c r="B122" s="410" t="s">
        <v>23</v>
      </c>
      <c r="C122" s="410"/>
      <c r="D122" s="489"/>
      <c r="E122" s="456"/>
      <c r="F122" s="31"/>
      <c r="G122" s="307"/>
    </row>
    <row r="123" spans="1:7" ht="15" customHeight="1" x14ac:dyDescent="0.25">
      <c r="A123" s="96">
        <v>4</v>
      </c>
      <c r="B123" s="410" t="s">
        <v>222</v>
      </c>
      <c r="C123" s="410"/>
      <c r="D123" s="489"/>
      <c r="E123" s="456"/>
      <c r="F123" s="31"/>
      <c r="G123" s="307"/>
    </row>
    <row r="124" spans="1:7" ht="15" customHeight="1" x14ac:dyDescent="0.25">
      <c r="A124" s="96">
        <v>5</v>
      </c>
      <c r="B124" s="410" t="s">
        <v>102</v>
      </c>
      <c r="C124" s="410"/>
      <c r="D124" s="489"/>
      <c r="E124" s="456"/>
      <c r="F124" s="31"/>
      <c r="G124" s="307"/>
    </row>
    <row r="125" spans="1:7" ht="15" customHeight="1" x14ac:dyDescent="0.25">
      <c r="A125" s="96">
        <v>6</v>
      </c>
      <c r="B125" s="410" t="s">
        <v>24</v>
      </c>
      <c r="C125" s="410"/>
      <c r="D125" s="489"/>
      <c r="E125" s="456"/>
      <c r="F125" s="31"/>
      <c r="G125" s="307"/>
    </row>
    <row r="126" spans="1:7" ht="15" customHeight="1" x14ac:dyDescent="0.25">
      <c r="A126" s="96">
        <v>7</v>
      </c>
      <c r="B126" s="410" t="s">
        <v>103</v>
      </c>
      <c r="C126" s="410"/>
      <c r="D126" s="489"/>
      <c r="E126" s="456"/>
      <c r="F126" s="31"/>
      <c r="G126" s="307"/>
    </row>
    <row r="127" spans="1:7" ht="15" customHeight="1" x14ac:dyDescent="0.25">
      <c r="A127" s="96">
        <v>8</v>
      </c>
      <c r="B127" s="482" t="s">
        <v>125</v>
      </c>
      <c r="C127" s="483"/>
      <c r="D127" s="485"/>
      <c r="E127" s="456"/>
      <c r="F127" s="31"/>
      <c r="G127" s="307"/>
    </row>
    <row r="128" spans="1:7" ht="15" customHeight="1" thickBot="1" x14ac:dyDescent="0.3">
      <c r="A128" s="197">
        <f t="shared" ref="A128" si="5">+A127+1</f>
        <v>9</v>
      </c>
      <c r="B128" s="326" t="s">
        <v>262</v>
      </c>
      <c r="C128" s="327"/>
      <c r="D128" s="406"/>
      <c r="E128" s="456"/>
      <c r="F128" s="40"/>
      <c r="G128" s="307"/>
    </row>
    <row r="129" spans="1:7" ht="18" customHeight="1" thickBot="1" x14ac:dyDescent="0.3">
      <c r="A129" s="162" t="s">
        <v>34</v>
      </c>
      <c r="B129" s="33" t="s">
        <v>35</v>
      </c>
      <c r="C129" s="33" t="s">
        <v>127</v>
      </c>
      <c r="D129" s="34">
        <v>2</v>
      </c>
      <c r="E129" s="349" t="s">
        <v>127</v>
      </c>
      <c r="F129" s="350"/>
      <c r="G129" s="334"/>
    </row>
    <row r="130" spans="1:7" ht="15" customHeight="1" x14ac:dyDescent="0.25">
      <c r="A130" s="30">
        <v>1</v>
      </c>
      <c r="B130" s="524" t="s">
        <v>27</v>
      </c>
      <c r="C130" s="524"/>
      <c r="D130" s="525"/>
      <c r="E130" s="456" t="s">
        <v>90</v>
      </c>
      <c r="F130" s="37" t="s">
        <v>91</v>
      </c>
      <c r="G130" s="307" t="s">
        <v>92</v>
      </c>
    </row>
    <row r="131" spans="1:7" ht="15" customHeight="1" x14ac:dyDescent="0.25">
      <c r="A131" s="96">
        <v>2</v>
      </c>
      <c r="B131" s="410" t="s">
        <v>28</v>
      </c>
      <c r="C131" s="410"/>
      <c r="D131" s="489"/>
      <c r="E131" s="456"/>
      <c r="F131" s="2"/>
      <c r="G131" s="307"/>
    </row>
    <row r="132" spans="1:7" ht="15" customHeight="1" x14ac:dyDescent="0.25">
      <c r="A132" s="96">
        <v>3</v>
      </c>
      <c r="B132" s="410" t="s">
        <v>223</v>
      </c>
      <c r="C132" s="410"/>
      <c r="D132" s="489"/>
      <c r="E132" s="456"/>
      <c r="F132" s="2"/>
      <c r="G132" s="307"/>
    </row>
    <row r="133" spans="1:7" ht="15" customHeight="1" x14ac:dyDescent="0.25">
      <c r="A133" s="96">
        <v>4</v>
      </c>
      <c r="B133" s="410" t="s">
        <v>23</v>
      </c>
      <c r="C133" s="410"/>
      <c r="D133" s="489"/>
      <c r="E133" s="456"/>
      <c r="F133" s="2"/>
      <c r="G133" s="307"/>
    </row>
    <row r="134" spans="1:7" ht="15" customHeight="1" x14ac:dyDescent="0.25">
      <c r="A134" s="96">
        <v>5</v>
      </c>
      <c r="B134" s="410" t="s">
        <v>224</v>
      </c>
      <c r="C134" s="410"/>
      <c r="D134" s="489"/>
      <c r="E134" s="456"/>
      <c r="F134" s="2"/>
      <c r="G134" s="307"/>
    </row>
    <row r="135" spans="1:7" ht="15" customHeight="1" x14ac:dyDescent="0.25">
      <c r="A135" s="96">
        <v>6</v>
      </c>
      <c r="B135" s="410" t="s">
        <v>225</v>
      </c>
      <c r="C135" s="410"/>
      <c r="D135" s="489"/>
      <c r="E135" s="456"/>
      <c r="F135" s="2"/>
      <c r="G135" s="307"/>
    </row>
    <row r="136" spans="1:7" ht="15" customHeight="1" x14ac:dyDescent="0.25">
      <c r="A136" s="96">
        <v>7</v>
      </c>
      <c r="B136" s="410" t="s">
        <v>128</v>
      </c>
      <c r="C136" s="410"/>
      <c r="D136" s="489"/>
      <c r="E136" s="456"/>
      <c r="F136" s="2"/>
      <c r="G136" s="307"/>
    </row>
    <row r="137" spans="1:7" ht="15" customHeight="1" x14ac:dyDescent="0.25">
      <c r="A137" s="96">
        <v>8</v>
      </c>
      <c r="B137" s="410" t="s">
        <v>24</v>
      </c>
      <c r="C137" s="410"/>
      <c r="D137" s="489"/>
      <c r="E137" s="456"/>
      <c r="F137" s="2"/>
      <c r="G137" s="307"/>
    </row>
    <row r="138" spans="1:7" ht="15" customHeight="1" x14ac:dyDescent="0.25">
      <c r="A138" s="96">
        <v>9</v>
      </c>
      <c r="B138" s="410" t="s">
        <v>103</v>
      </c>
      <c r="C138" s="410"/>
      <c r="D138" s="489"/>
      <c r="E138" s="456"/>
      <c r="F138" s="2"/>
      <c r="G138" s="307"/>
    </row>
    <row r="139" spans="1:7" ht="15" customHeight="1" x14ac:dyDescent="0.25">
      <c r="A139" s="96">
        <v>10</v>
      </c>
      <c r="B139" s="482" t="s">
        <v>126</v>
      </c>
      <c r="C139" s="483"/>
      <c r="D139" s="485"/>
      <c r="E139" s="456"/>
      <c r="F139" s="2"/>
      <c r="G139" s="307"/>
    </row>
    <row r="140" spans="1:7" ht="15" customHeight="1" thickBot="1" x14ac:dyDescent="0.3">
      <c r="A140" s="197">
        <f t="shared" ref="A140" si="6">+A139+1</f>
        <v>11</v>
      </c>
      <c r="B140" s="326" t="s">
        <v>262</v>
      </c>
      <c r="C140" s="327"/>
      <c r="D140" s="406"/>
      <c r="E140" s="456"/>
      <c r="F140" s="103"/>
      <c r="G140" s="307"/>
    </row>
    <row r="141" spans="1:7" ht="18" customHeight="1" thickBot="1" x14ac:dyDescent="0.3">
      <c r="A141" s="162" t="s">
        <v>39</v>
      </c>
      <c r="B141" s="33" t="s">
        <v>40</v>
      </c>
      <c r="C141" s="33" t="s">
        <v>31</v>
      </c>
      <c r="D141" s="34">
        <v>2</v>
      </c>
      <c r="E141" s="349" t="s">
        <v>31</v>
      </c>
      <c r="F141" s="350"/>
      <c r="G141" s="334"/>
    </row>
    <row r="142" spans="1:7" ht="15" customHeight="1" x14ac:dyDescent="0.25">
      <c r="A142" s="30">
        <v>1</v>
      </c>
      <c r="B142" s="524" t="s">
        <v>8</v>
      </c>
      <c r="C142" s="524"/>
      <c r="D142" s="525"/>
      <c r="E142" s="337" t="s">
        <v>90</v>
      </c>
      <c r="F142" s="37" t="s">
        <v>91</v>
      </c>
      <c r="G142" s="457" t="s">
        <v>92</v>
      </c>
    </row>
    <row r="143" spans="1:7" ht="15" customHeight="1" x14ac:dyDescent="0.25">
      <c r="A143" s="96">
        <f>+A142+1</f>
        <v>2</v>
      </c>
      <c r="B143" s="410" t="s">
        <v>32</v>
      </c>
      <c r="C143" s="410"/>
      <c r="D143" s="489"/>
      <c r="E143" s="388"/>
      <c r="F143" s="2"/>
      <c r="G143" s="433"/>
    </row>
    <row r="144" spans="1:7" ht="15" customHeight="1" x14ac:dyDescent="0.25">
      <c r="A144" s="96">
        <f t="shared" ref="A144:A153" si="7">+A143+1</f>
        <v>3</v>
      </c>
      <c r="B144" s="410" t="s">
        <v>229</v>
      </c>
      <c r="C144" s="410"/>
      <c r="D144" s="482"/>
      <c r="E144" s="388"/>
      <c r="F144" s="2"/>
      <c r="G144" s="433"/>
    </row>
    <row r="145" spans="1:7" ht="15" customHeight="1" x14ac:dyDescent="0.25">
      <c r="A145" s="96">
        <f t="shared" si="7"/>
        <v>4</v>
      </c>
      <c r="B145" s="410" t="s">
        <v>226</v>
      </c>
      <c r="C145" s="410"/>
      <c r="D145" s="489"/>
      <c r="E145" s="388"/>
      <c r="F145" s="2"/>
      <c r="G145" s="433"/>
    </row>
    <row r="146" spans="1:7" ht="15" customHeight="1" x14ac:dyDescent="0.25">
      <c r="A146" s="96">
        <f t="shared" si="7"/>
        <v>5</v>
      </c>
      <c r="B146" s="482" t="s">
        <v>260</v>
      </c>
      <c r="C146" s="483"/>
      <c r="D146" s="484"/>
      <c r="E146" s="388"/>
      <c r="F146" s="31"/>
      <c r="G146" s="433"/>
    </row>
    <row r="147" spans="1:7" ht="15" customHeight="1" x14ac:dyDescent="0.25">
      <c r="A147" s="96">
        <f t="shared" si="7"/>
        <v>6</v>
      </c>
      <c r="B147" s="410" t="s">
        <v>228</v>
      </c>
      <c r="C147" s="410"/>
      <c r="D147" s="489"/>
      <c r="E147" s="388"/>
      <c r="F147" s="2"/>
      <c r="G147" s="433"/>
    </row>
    <row r="148" spans="1:7" ht="15" customHeight="1" x14ac:dyDescent="0.25">
      <c r="A148" s="96">
        <f t="shared" si="7"/>
        <v>7</v>
      </c>
      <c r="B148" s="410" t="s">
        <v>33</v>
      </c>
      <c r="C148" s="410"/>
      <c r="D148" s="489"/>
      <c r="E148" s="388"/>
      <c r="F148" s="2"/>
      <c r="G148" s="433"/>
    </row>
    <row r="149" spans="1:7" ht="15" customHeight="1" x14ac:dyDescent="0.25">
      <c r="A149" s="96">
        <v>8</v>
      </c>
      <c r="B149" s="410" t="s">
        <v>24</v>
      </c>
      <c r="C149" s="410"/>
      <c r="D149" s="489"/>
      <c r="E149" s="388"/>
      <c r="F149" s="2"/>
      <c r="G149" s="433"/>
    </row>
    <row r="150" spans="1:7" ht="15" customHeight="1" x14ac:dyDescent="0.25">
      <c r="A150" s="96">
        <f>+A148+1</f>
        <v>8</v>
      </c>
      <c r="B150" s="410" t="s">
        <v>322</v>
      </c>
      <c r="C150" s="410"/>
      <c r="D150" s="489"/>
      <c r="E150" s="388"/>
      <c r="F150" s="2"/>
      <c r="G150" s="433"/>
    </row>
    <row r="151" spans="1:7" ht="15" customHeight="1" x14ac:dyDescent="0.25">
      <c r="A151" s="96">
        <f t="shared" si="7"/>
        <v>9</v>
      </c>
      <c r="B151" s="542" t="s">
        <v>16</v>
      </c>
      <c r="C151" s="542"/>
      <c r="D151" s="543"/>
      <c r="E151" s="388"/>
      <c r="F151" s="2"/>
      <c r="G151" s="433"/>
    </row>
    <row r="152" spans="1:7" ht="15" customHeight="1" x14ac:dyDescent="0.25">
      <c r="A152" s="96">
        <f t="shared" si="7"/>
        <v>10</v>
      </c>
      <c r="B152" s="417" t="s">
        <v>126</v>
      </c>
      <c r="C152" s="418"/>
      <c r="D152" s="419"/>
      <c r="E152" s="388"/>
      <c r="F152" s="2"/>
      <c r="G152" s="433"/>
    </row>
    <row r="153" spans="1:7" ht="15" customHeight="1" thickBot="1" x14ac:dyDescent="0.3">
      <c r="A153" s="176">
        <f t="shared" si="7"/>
        <v>11</v>
      </c>
      <c r="B153" s="326" t="s">
        <v>262</v>
      </c>
      <c r="C153" s="327"/>
      <c r="D153" s="406"/>
      <c r="E153" s="388"/>
      <c r="F153" s="5"/>
      <c r="G153" s="433"/>
    </row>
    <row r="154" spans="1:7" ht="20.25" customHeight="1" thickBot="1" x14ac:dyDescent="0.3">
      <c r="A154" s="162" t="s">
        <v>121</v>
      </c>
      <c r="B154" s="33" t="s">
        <v>122</v>
      </c>
      <c r="C154" s="33" t="s">
        <v>36</v>
      </c>
      <c r="D154" s="34">
        <v>1</v>
      </c>
      <c r="E154" s="349" t="s">
        <v>36</v>
      </c>
      <c r="F154" s="350"/>
      <c r="G154" s="334"/>
    </row>
    <row r="155" spans="1:7" ht="15" customHeight="1" x14ac:dyDescent="0.25">
      <c r="A155" s="30">
        <v>1</v>
      </c>
      <c r="B155" s="429" t="s">
        <v>37</v>
      </c>
      <c r="C155" s="429"/>
      <c r="D155" s="514"/>
      <c r="E155" s="455" t="s">
        <v>90</v>
      </c>
      <c r="F155" s="37" t="s">
        <v>91</v>
      </c>
      <c r="G155" s="306" t="s">
        <v>92</v>
      </c>
    </row>
    <row r="156" spans="1:7" ht="15" customHeight="1" x14ac:dyDescent="0.25">
      <c r="A156" s="96">
        <f>+A155+1</f>
        <v>2</v>
      </c>
      <c r="B156" s="410" t="s">
        <v>230</v>
      </c>
      <c r="C156" s="410"/>
      <c r="D156" s="489"/>
      <c r="E156" s="456"/>
      <c r="F156" s="2"/>
      <c r="G156" s="307"/>
    </row>
    <row r="157" spans="1:7" ht="15" customHeight="1" x14ac:dyDescent="0.25">
      <c r="A157" s="96">
        <f t="shared" ref="A157:A164" si="8">+A156+1</f>
        <v>3</v>
      </c>
      <c r="B157" s="410" t="s">
        <v>231</v>
      </c>
      <c r="C157" s="410"/>
      <c r="D157" s="489"/>
      <c r="E157" s="456"/>
      <c r="F157" s="2"/>
      <c r="G157" s="307"/>
    </row>
    <row r="158" spans="1:7" ht="15" customHeight="1" x14ac:dyDescent="0.25">
      <c r="A158" s="96">
        <f t="shared" si="8"/>
        <v>4</v>
      </c>
      <c r="B158" s="410" t="s">
        <v>38</v>
      </c>
      <c r="C158" s="410"/>
      <c r="D158" s="489"/>
      <c r="E158" s="456"/>
      <c r="F158" s="2"/>
      <c r="G158" s="307"/>
    </row>
    <row r="159" spans="1:7" ht="15" customHeight="1" x14ac:dyDescent="0.25">
      <c r="A159" s="96">
        <f t="shared" si="8"/>
        <v>5</v>
      </c>
      <c r="B159" s="410" t="s">
        <v>43</v>
      </c>
      <c r="C159" s="410"/>
      <c r="D159" s="489"/>
      <c r="E159" s="456"/>
      <c r="F159" s="2"/>
      <c r="G159" s="307"/>
    </row>
    <row r="160" spans="1:7" ht="15" customHeight="1" x14ac:dyDescent="0.25">
      <c r="A160" s="96">
        <f t="shared" si="8"/>
        <v>6</v>
      </c>
      <c r="B160" s="410" t="s">
        <v>24</v>
      </c>
      <c r="C160" s="410"/>
      <c r="D160" s="489"/>
      <c r="E160" s="456"/>
      <c r="F160" s="2"/>
      <c r="G160" s="307"/>
    </row>
    <row r="161" spans="1:7" ht="15" customHeight="1" x14ac:dyDescent="0.25">
      <c r="A161" s="96">
        <f t="shared" si="8"/>
        <v>7</v>
      </c>
      <c r="B161" s="410" t="s">
        <v>322</v>
      </c>
      <c r="C161" s="410"/>
      <c r="D161" s="489"/>
      <c r="E161" s="456"/>
      <c r="F161" s="2"/>
      <c r="G161" s="307"/>
    </row>
    <row r="162" spans="1:7" ht="15" customHeight="1" x14ac:dyDescent="0.25">
      <c r="A162" s="96">
        <f t="shared" si="8"/>
        <v>8</v>
      </c>
      <c r="B162" s="410" t="s">
        <v>16</v>
      </c>
      <c r="C162" s="410"/>
      <c r="D162" s="489"/>
      <c r="E162" s="456"/>
      <c r="F162" s="2"/>
      <c r="G162" s="307"/>
    </row>
    <row r="163" spans="1:7" ht="15" customHeight="1" x14ac:dyDescent="0.25">
      <c r="A163" s="96">
        <f t="shared" si="8"/>
        <v>9</v>
      </c>
      <c r="B163" s="482" t="s">
        <v>125</v>
      </c>
      <c r="C163" s="483"/>
      <c r="D163" s="485"/>
      <c r="E163" s="456"/>
      <c r="F163" s="2"/>
      <c r="G163" s="307"/>
    </row>
    <row r="164" spans="1:7" ht="15" customHeight="1" thickBot="1" x14ac:dyDescent="0.3">
      <c r="A164" s="176">
        <f t="shared" si="8"/>
        <v>10</v>
      </c>
      <c r="B164" s="326" t="s">
        <v>262</v>
      </c>
      <c r="C164" s="327"/>
      <c r="D164" s="406"/>
      <c r="E164" s="456"/>
      <c r="F164" s="103"/>
      <c r="G164" s="307"/>
    </row>
    <row r="165" spans="1:7" ht="20.25" customHeight="1" thickBot="1" x14ac:dyDescent="0.3">
      <c r="A165" s="162" t="s">
        <v>123</v>
      </c>
      <c r="B165" s="33" t="s">
        <v>124</v>
      </c>
      <c r="C165" s="33" t="s">
        <v>41</v>
      </c>
      <c r="D165" s="34">
        <v>1</v>
      </c>
      <c r="E165" s="349" t="s">
        <v>41</v>
      </c>
      <c r="F165" s="350"/>
      <c r="G165" s="334"/>
    </row>
    <row r="166" spans="1:7" ht="15" customHeight="1" x14ac:dyDescent="0.25">
      <c r="A166" s="30">
        <v>1</v>
      </c>
      <c r="B166" s="429" t="s">
        <v>42</v>
      </c>
      <c r="C166" s="429"/>
      <c r="D166" s="514"/>
      <c r="E166" s="455" t="s">
        <v>90</v>
      </c>
      <c r="F166" s="37" t="s">
        <v>91</v>
      </c>
      <c r="G166" s="306" t="s">
        <v>92</v>
      </c>
    </row>
    <row r="167" spans="1:7" ht="15" customHeight="1" x14ac:dyDescent="0.25">
      <c r="A167" s="96">
        <f>+A166+1</f>
        <v>2</v>
      </c>
      <c r="B167" s="482" t="s">
        <v>230</v>
      </c>
      <c r="C167" s="483"/>
      <c r="D167" s="485"/>
      <c r="E167" s="456"/>
      <c r="F167" s="2"/>
      <c r="G167" s="307"/>
    </row>
    <row r="168" spans="1:7" ht="15" customHeight="1" x14ac:dyDescent="0.25">
      <c r="A168" s="96">
        <f t="shared" ref="A168:A175" si="9">+A167+1</f>
        <v>3</v>
      </c>
      <c r="B168" s="410" t="s">
        <v>232</v>
      </c>
      <c r="C168" s="410"/>
      <c r="D168" s="489"/>
      <c r="E168" s="456"/>
      <c r="F168" s="2"/>
      <c r="G168" s="307"/>
    </row>
    <row r="169" spans="1:7" ht="15" customHeight="1" x14ac:dyDescent="0.25">
      <c r="A169" s="96">
        <f t="shared" si="9"/>
        <v>4</v>
      </c>
      <c r="B169" s="410" t="s">
        <v>38</v>
      </c>
      <c r="C169" s="410"/>
      <c r="D169" s="489"/>
      <c r="E169" s="456"/>
      <c r="F169" s="2"/>
      <c r="G169" s="307"/>
    </row>
    <row r="170" spans="1:7" ht="15" customHeight="1" x14ac:dyDescent="0.25">
      <c r="A170" s="96">
        <f t="shared" si="9"/>
        <v>5</v>
      </c>
      <c r="B170" s="410" t="s">
        <v>43</v>
      </c>
      <c r="C170" s="410"/>
      <c r="D170" s="489"/>
      <c r="E170" s="456"/>
      <c r="F170" s="2"/>
      <c r="G170" s="307"/>
    </row>
    <row r="171" spans="1:7" ht="15" customHeight="1" x14ac:dyDescent="0.25">
      <c r="A171" s="96">
        <f t="shared" si="9"/>
        <v>6</v>
      </c>
      <c r="B171" s="410" t="s">
        <v>24</v>
      </c>
      <c r="C171" s="410"/>
      <c r="D171" s="489"/>
      <c r="E171" s="456"/>
      <c r="F171" s="2"/>
      <c r="G171" s="307"/>
    </row>
    <row r="172" spans="1:7" ht="15" customHeight="1" x14ac:dyDescent="0.25">
      <c r="A172" s="96">
        <f t="shared" si="9"/>
        <v>7</v>
      </c>
      <c r="B172" s="410" t="s">
        <v>322</v>
      </c>
      <c r="C172" s="410"/>
      <c r="D172" s="489"/>
      <c r="E172" s="456"/>
      <c r="F172" s="2"/>
      <c r="G172" s="307"/>
    </row>
    <row r="173" spans="1:7" ht="15" customHeight="1" x14ac:dyDescent="0.25">
      <c r="A173" s="96">
        <f t="shared" si="9"/>
        <v>8</v>
      </c>
      <c r="B173" s="410" t="s">
        <v>16</v>
      </c>
      <c r="C173" s="410"/>
      <c r="D173" s="489"/>
      <c r="E173" s="456"/>
      <c r="F173" s="2"/>
      <c r="G173" s="307"/>
    </row>
    <row r="174" spans="1:7" ht="15" customHeight="1" x14ac:dyDescent="0.25">
      <c r="A174" s="96">
        <f t="shared" si="9"/>
        <v>9</v>
      </c>
      <c r="B174" s="482" t="s">
        <v>125</v>
      </c>
      <c r="C174" s="483"/>
      <c r="D174" s="485"/>
      <c r="E174" s="456"/>
      <c r="F174" s="2"/>
      <c r="G174" s="307"/>
    </row>
    <row r="175" spans="1:7" ht="15" customHeight="1" thickBot="1" x14ac:dyDescent="0.3">
      <c r="A175" s="176">
        <f t="shared" si="9"/>
        <v>10</v>
      </c>
      <c r="B175" s="326" t="s">
        <v>262</v>
      </c>
      <c r="C175" s="327"/>
      <c r="D175" s="406"/>
      <c r="E175" s="456"/>
      <c r="F175" s="103"/>
      <c r="G175" s="307"/>
    </row>
    <row r="176" spans="1:7" ht="20.25" customHeight="1" thickBot="1" x14ac:dyDescent="0.3">
      <c r="A176" s="162" t="s">
        <v>137</v>
      </c>
      <c r="B176" s="33" t="s">
        <v>45</v>
      </c>
      <c r="C176" s="33" t="s">
        <v>364</v>
      </c>
      <c r="D176" s="34">
        <v>3</v>
      </c>
      <c r="E176" s="349" t="s">
        <v>251</v>
      </c>
      <c r="F176" s="350"/>
      <c r="G176" s="334"/>
    </row>
    <row r="177" spans="1:7" ht="15" customHeight="1" x14ac:dyDescent="0.25">
      <c r="A177" s="30">
        <v>1</v>
      </c>
      <c r="B177" s="523" t="s">
        <v>235</v>
      </c>
      <c r="C177" s="540"/>
      <c r="D177" s="541"/>
      <c r="E177" s="455" t="s">
        <v>90</v>
      </c>
      <c r="F177" s="37" t="s">
        <v>91</v>
      </c>
      <c r="G177" s="306" t="s">
        <v>92</v>
      </c>
    </row>
    <row r="178" spans="1:7" ht="15" customHeight="1" x14ac:dyDescent="0.25">
      <c r="A178" s="96">
        <f>+A177+1</f>
        <v>2</v>
      </c>
      <c r="B178" s="410" t="s">
        <v>238</v>
      </c>
      <c r="C178" s="410"/>
      <c r="D178" s="489"/>
      <c r="E178" s="456"/>
      <c r="F178" s="2"/>
      <c r="G178" s="307"/>
    </row>
    <row r="179" spans="1:7" ht="15" customHeight="1" x14ac:dyDescent="0.25">
      <c r="A179" s="96">
        <f t="shared" ref="A179:A187" si="10">+A178+1</f>
        <v>3</v>
      </c>
      <c r="B179" s="410" t="s">
        <v>236</v>
      </c>
      <c r="C179" s="410"/>
      <c r="D179" s="489"/>
      <c r="E179" s="456"/>
      <c r="F179" s="2"/>
      <c r="G179" s="307"/>
    </row>
    <row r="180" spans="1:7" ht="15" customHeight="1" x14ac:dyDescent="0.25">
      <c r="A180" s="96">
        <f t="shared" si="10"/>
        <v>4</v>
      </c>
      <c r="B180" s="410" t="s">
        <v>23</v>
      </c>
      <c r="C180" s="410"/>
      <c r="D180" s="489"/>
      <c r="E180" s="456"/>
      <c r="F180" s="2"/>
      <c r="G180" s="307"/>
    </row>
    <row r="181" spans="1:7" ht="15" customHeight="1" x14ac:dyDescent="0.25">
      <c r="A181" s="96">
        <f t="shared" si="10"/>
        <v>5</v>
      </c>
      <c r="B181" s="410" t="s">
        <v>237</v>
      </c>
      <c r="C181" s="410"/>
      <c r="D181" s="489"/>
      <c r="E181" s="456"/>
      <c r="F181" s="2"/>
      <c r="G181" s="307"/>
    </row>
    <row r="182" spans="1:7" ht="15" customHeight="1" x14ac:dyDescent="0.25">
      <c r="A182" s="96">
        <f t="shared" si="10"/>
        <v>6</v>
      </c>
      <c r="B182" s="410" t="s">
        <v>239</v>
      </c>
      <c r="C182" s="410"/>
      <c r="D182" s="489"/>
      <c r="E182" s="456"/>
      <c r="F182" s="2"/>
      <c r="G182" s="307"/>
    </row>
    <row r="183" spans="1:7" ht="15" customHeight="1" x14ac:dyDescent="0.25">
      <c r="A183" s="96">
        <f t="shared" si="10"/>
        <v>7</v>
      </c>
      <c r="B183" s="410" t="s">
        <v>24</v>
      </c>
      <c r="C183" s="410"/>
      <c r="D183" s="489"/>
      <c r="E183" s="456"/>
      <c r="F183" s="2"/>
      <c r="G183" s="307"/>
    </row>
    <row r="184" spans="1:7" ht="15" customHeight="1" x14ac:dyDescent="0.25">
      <c r="A184" s="96">
        <f t="shared" si="10"/>
        <v>8</v>
      </c>
      <c r="B184" s="410" t="s">
        <v>322</v>
      </c>
      <c r="C184" s="410"/>
      <c r="D184" s="489"/>
      <c r="E184" s="456"/>
      <c r="F184" s="2"/>
      <c r="G184" s="307"/>
    </row>
    <row r="185" spans="1:7" ht="15" customHeight="1" x14ac:dyDescent="0.25">
      <c r="A185" s="96">
        <f t="shared" si="10"/>
        <v>9</v>
      </c>
      <c r="B185" s="410" t="s">
        <v>103</v>
      </c>
      <c r="C185" s="410"/>
      <c r="D185" s="489"/>
      <c r="E185" s="456"/>
      <c r="F185" s="2"/>
      <c r="G185" s="307"/>
    </row>
    <row r="186" spans="1:7" ht="15" customHeight="1" x14ac:dyDescent="0.25">
      <c r="A186" s="96">
        <f t="shared" si="10"/>
        <v>10</v>
      </c>
      <c r="B186" s="482" t="s">
        <v>125</v>
      </c>
      <c r="C186" s="483"/>
      <c r="D186" s="485"/>
      <c r="E186" s="456"/>
      <c r="F186" s="2"/>
      <c r="G186" s="307"/>
    </row>
    <row r="187" spans="1:7" ht="15" customHeight="1" thickBot="1" x14ac:dyDescent="0.3">
      <c r="A187" s="96">
        <f t="shared" si="10"/>
        <v>11</v>
      </c>
      <c r="B187" s="326" t="s">
        <v>262</v>
      </c>
      <c r="C187" s="327"/>
      <c r="D187" s="406"/>
      <c r="E187" s="456"/>
      <c r="F187" s="103"/>
      <c r="G187" s="307"/>
    </row>
    <row r="188" spans="1:7" ht="20.25" customHeight="1" thickBot="1" x14ac:dyDescent="0.3">
      <c r="A188" s="162" t="s">
        <v>233</v>
      </c>
      <c r="B188" s="33" t="s">
        <v>138</v>
      </c>
      <c r="C188" s="33" t="s">
        <v>234</v>
      </c>
      <c r="D188" s="34">
        <v>4</v>
      </c>
      <c r="E188" s="349" t="s">
        <v>234</v>
      </c>
      <c r="F188" s="350"/>
      <c r="G188" s="334"/>
    </row>
    <row r="189" spans="1:7" ht="15" customHeight="1" x14ac:dyDescent="0.25">
      <c r="A189" s="30">
        <v>1</v>
      </c>
      <c r="B189" s="523" t="s">
        <v>253</v>
      </c>
      <c r="C189" s="540"/>
      <c r="D189" s="541"/>
      <c r="E189" s="456" t="s">
        <v>90</v>
      </c>
      <c r="F189" s="37" t="s">
        <v>91</v>
      </c>
      <c r="G189" s="307" t="s">
        <v>92</v>
      </c>
    </row>
    <row r="190" spans="1:7" ht="15" customHeight="1" x14ac:dyDescent="0.25">
      <c r="A190" s="96">
        <f>+A189+1</f>
        <v>2</v>
      </c>
      <c r="B190" s="410" t="s">
        <v>240</v>
      </c>
      <c r="C190" s="410"/>
      <c r="D190" s="489"/>
      <c r="E190" s="456"/>
      <c r="F190" s="2"/>
      <c r="G190" s="307"/>
    </row>
    <row r="191" spans="1:7" ht="15" customHeight="1" x14ac:dyDescent="0.25">
      <c r="A191" s="96">
        <f t="shared" ref="A191:A199" si="11">+A190+1</f>
        <v>3</v>
      </c>
      <c r="B191" s="410" t="s">
        <v>255</v>
      </c>
      <c r="C191" s="410"/>
      <c r="D191" s="489"/>
      <c r="E191" s="456"/>
      <c r="F191" s="2"/>
      <c r="G191" s="307"/>
    </row>
    <row r="192" spans="1:7" ht="15" customHeight="1" x14ac:dyDescent="0.25">
      <c r="A192" s="96">
        <f t="shared" si="11"/>
        <v>4</v>
      </c>
      <c r="B192" s="410" t="s">
        <v>23</v>
      </c>
      <c r="C192" s="410"/>
      <c r="D192" s="489"/>
      <c r="E192" s="456"/>
      <c r="F192" s="2"/>
      <c r="G192" s="307"/>
    </row>
    <row r="193" spans="1:7" ht="15" customHeight="1" x14ac:dyDescent="0.25">
      <c r="A193" s="96">
        <f t="shared" si="11"/>
        <v>5</v>
      </c>
      <c r="B193" s="410" t="s">
        <v>254</v>
      </c>
      <c r="C193" s="410"/>
      <c r="D193" s="489"/>
      <c r="E193" s="456"/>
      <c r="F193" s="2"/>
      <c r="G193" s="307"/>
    </row>
    <row r="194" spans="1:7" ht="15" customHeight="1" x14ac:dyDescent="0.25">
      <c r="A194" s="96">
        <f t="shared" si="11"/>
        <v>6</v>
      </c>
      <c r="B194" s="410" t="s">
        <v>239</v>
      </c>
      <c r="C194" s="410"/>
      <c r="D194" s="489"/>
      <c r="E194" s="456"/>
      <c r="F194" s="2"/>
      <c r="G194" s="307"/>
    </row>
    <row r="195" spans="1:7" ht="15" customHeight="1" x14ac:dyDescent="0.25">
      <c r="A195" s="96">
        <f t="shared" si="11"/>
        <v>7</v>
      </c>
      <c r="B195" s="410" t="s">
        <v>24</v>
      </c>
      <c r="C195" s="410"/>
      <c r="D195" s="489"/>
      <c r="E195" s="456"/>
      <c r="F195" s="2"/>
      <c r="G195" s="307"/>
    </row>
    <row r="196" spans="1:7" ht="15" customHeight="1" x14ac:dyDescent="0.25">
      <c r="A196" s="96">
        <f t="shared" si="11"/>
        <v>8</v>
      </c>
      <c r="B196" s="410" t="s">
        <v>322</v>
      </c>
      <c r="C196" s="410"/>
      <c r="D196" s="489"/>
      <c r="E196" s="456"/>
      <c r="F196" s="2"/>
      <c r="G196" s="307"/>
    </row>
    <row r="197" spans="1:7" ht="15" customHeight="1" x14ac:dyDescent="0.25">
      <c r="A197" s="96">
        <f t="shared" si="11"/>
        <v>9</v>
      </c>
      <c r="B197" s="410" t="s">
        <v>103</v>
      </c>
      <c r="C197" s="410"/>
      <c r="D197" s="489"/>
      <c r="E197" s="456"/>
      <c r="F197" s="2"/>
      <c r="G197" s="307"/>
    </row>
    <row r="198" spans="1:7" ht="15" customHeight="1" x14ac:dyDescent="0.25">
      <c r="A198" s="96">
        <f t="shared" si="11"/>
        <v>10</v>
      </c>
      <c r="B198" s="482" t="s">
        <v>125</v>
      </c>
      <c r="C198" s="483"/>
      <c r="D198" s="485"/>
      <c r="E198" s="456"/>
      <c r="F198" s="2"/>
      <c r="G198" s="307"/>
    </row>
    <row r="199" spans="1:7" ht="15" customHeight="1" thickBot="1" x14ac:dyDescent="0.3">
      <c r="A199" s="176">
        <f t="shared" si="11"/>
        <v>11</v>
      </c>
      <c r="B199" s="326" t="s">
        <v>262</v>
      </c>
      <c r="C199" s="327"/>
      <c r="D199" s="406"/>
      <c r="E199" s="470"/>
      <c r="F199" s="32"/>
      <c r="G199" s="308"/>
    </row>
    <row r="200" spans="1:7" ht="20.25" customHeight="1" thickBot="1" x14ac:dyDescent="0.3">
      <c r="A200" s="161" t="s">
        <v>44</v>
      </c>
      <c r="B200" s="493" t="s">
        <v>105</v>
      </c>
      <c r="C200" s="493"/>
      <c r="D200" s="102">
        <f>+D201+D214</f>
        <v>12</v>
      </c>
      <c r="E200" s="494" t="s">
        <v>105</v>
      </c>
      <c r="F200" s="494"/>
      <c r="G200" s="495"/>
    </row>
    <row r="201" spans="1:7" ht="20.25" customHeight="1" thickBot="1" x14ac:dyDescent="0.3">
      <c r="A201" s="163" t="s">
        <v>653</v>
      </c>
      <c r="B201" s="41" t="s">
        <v>473</v>
      </c>
      <c r="C201" s="41" t="s">
        <v>106</v>
      </c>
      <c r="D201" s="42">
        <v>3</v>
      </c>
      <c r="E201" s="490" t="s">
        <v>106</v>
      </c>
      <c r="F201" s="491"/>
      <c r="G201" s="492"/>
    </row>
    <row r="202" spans="1:7" ht="15" customHeight="1" x14ac:dyDescent="0.25">
      <c r="A202" s="30">
        <v>1</v>
      </c>
      <c r="B202" s="496" t="s">
        <v>241</v>
      </c>
      <c r="C202" s="496"/>
      <c r="D202" s="497"/>
      <c r="E202" s="498" t="s">
        <v>90</v>
      </c>
      <c r="F202" s="37" t="s">
        <v>91</v>
      </c>
      <c r="G202" s="500" t="s">
        <v>92</v>
      </c>
    </row>
    <row r="203" spans="1:7" ht="15" customHeight="1" x14ac:dyDescent="0.25">
      <c r="A203" s="96">
        <f>+A202+1</f>
        <v>2</v>
      </c>
      <c r="B203" s="471" t="s">
        <v>242</v>
      </c>
      <c r="C203" s="471"/>
      <c r="D203" s="472"/>
      <c r="E203" s="498"/>
      <c r="F203" s="2"/>
      <c r="G203" s="500"/>
    </row>
    <row r="204" spans="1:7" ht="15" customHeight="1" x14ac:dyDescent="0.25">
      <c r="A204" s="96">
        <f t="shared" ref="A204:A213" si="12">+A203+1</f>
        <v>3</v>
      </c>
      <c r="B204" s="471" t="s">
        <v>243</v>
      </c>
      <c r="C204" s="471"/>
      <c r="D204" s="472"/>
      <c r="E204" s="498"/>
      <c r="F204" s="2"/>
      <c r="G204" s="500"/>
    </row>
    <row r="205" spans="1:7" ht="15" customHeight="1" x14ac:dyDescent="0.25">
      <c r="A205" s="96">
        <f t="shared" si="12"/>
        <v>4</v>
      </c>
      <c r="B205" s="471" t="s">
        <v>246</v>
      </c>
      <c r="C205" s="471"/>
      <c r="D205" s="472"/>
      <c r="E205" s="498"/>
      <c r="F205" s="2"/>
      <c r="G205" s="500"/>
    </row>
    <row r="206" spans="1:7" ht="15" customHeight="1" x14ac:dyDescent="0.25">
      <c r="A206" s="96">
        <f t="shared" si="12"/>
        <v>5</v>
      </c>
      <c r="B206" s="471" t="s">
        <v>107</v>
      </c>
      <c r="C206" s="471"/>
      <c r="D206" s="472"/>
      <c r="E206" s="498"/>
      <c r="F206" s="2"/>
      <c r="G206" s="500"/>
    </row>
    <row r="207" spans="1:7" ht="15" customHeight="1" x14ac:dyDescent="0.25">
      <c r="A207" s="96">
        <f t="shared" si="12"/>
        <v>6</v>
      </c>
      <c r="B207" s="471" t="s">
        <v>111</v>
      </c>
      <c r="C207" s="471"/>
      <c r="D207" s="472"/>
      <c r="E207" s="498"/>
      <c r="F207" s="2"/>
      <c r="G207" s="500"/>
    </row>
    <row r="208" spans="1:7" ht="15" customHeight="1" x14ac:dyDescent="0.25">
      <c r="A208" s="96">
        <f t="shared" si="12"/>
        <v>7</v>
      </c>
      <c r="B208" s="471" t="s">
        <v>245</v>
      </c>
      <c r="C208" s="471"/>
      <c r="D208" s="472"/>
      <c r="E208" s="498"/>
      <c r="F208" s="2"/>
      <c r="G208" s="500"/>
    </row>
    <row r="209" spans="1:7" ht="15" customHeight="1" x14ac:dyDescent="0.25">
      <c r="A209" s="96">
        <f t="shared" si="12"/>
        <v>8</v>
      </c>
      <c r="B209" s="471" t="s">
        <v>244</v>
      </c>
      <c r="C209" s="471"/>
      <c r="D209" s="472"/>
      <c r="E209" s="498"/>
      <c r="F209" s="2"/>
      <c r="G209" s="500"/>
    </row>
    <row r="210" spans="1:7" ht="15" customHeight="1" x14ac:dyDescent="0.25">
      <c r="A210" s="96">
        <f t="shared" si="12"/>
        <v>9</v>
      </c>
      <c r="B210" s="410" t="s">
        <v>95</v>
      </c>
      <c r="C210" s="410"/>
      <c r="D210" s="489"/>
      <c r="E210" s="498"/>
      <c r="F210" s="2"/>
      <c r="G210" s="500"/>
    </row>
    <row r="211" spans="1:7" ht="15" customHeight="1" x14ac:dyDescent="0.25">
      <c r="A211" s="96">
        <f t="shared" si="12"/>
        <v>10</v>
      </c>
      <c r="B211" s="471" t="s">
        <v>108</v>
      </c>
      <c r="C211" s="471"/>
      <c r="D211" s="472"/>
      <c r="E211" s="498"/>
      <c r="F211" s="2"/>
      <c r="G211" s="500"/>
    </row>
    <row r="212" spans="1:7" ht="15" customHeight="1" x14ac:dyDescent="0.25">
      <c r="A212" s="96">
        <f t="shared" si="12"/>
        <v>11</v>
      </c>
      <c r="B212" s="471" t="s">
        <v>109</v>
      </c>
      <c r="C212" s="471"/>
      <c r="D212" s="472"/>
      <c r="E212" s="498"/>
      <c r="F212" s="2"/>
      <c r="G212" s="500"/>
    </row>
    <row r="213" spans="1:7" ht="15" customHeight="1" thickBot="1" x14ac:dyDescent="0.3">
      <c r="A213" s="96">
        <f t="shared" si="12"/>
        <v>12</v>
      </c>
      <c r="B213" s="502" t="s">
        <v>126</v>
      </c>
      <c r="C213" s="503"/>
      <c r="D213" s="504"/>
      <c r="E213" s="499"/>
      <c r="F213" s="3"/>
      <c r="G213" s="501"/>
    </row>
    <row r="214" spans="1:7" ht="20.25" customHeight="1" thickBot="1" x14ac:dyDescent="0.3">
      <c r="A214" s="163" t="s">
        <v>654</v>
      </c>
      <c r="B214" s="41" t="s">
        <v>474</v>
      </c>
      <c r="C214" s="41" t="s">
        <v>110</v>
      </c>
      <c r="D214" s="34">
        <v>9</v>
      </c>
      <c r="E214" s="490" t="s">
        <v>110</v>
      </c>
      <c r="F214" s="491"/>
      <c r="G214" s="492"/>
    </row>
    <row r="215" spans="1:7" ht="15" customHeight="1" x14ac:dyDescent="0.25">
      <c r="A215" s="30">
        <v>1</v>
      </c>
      <c r="B215" s="496" t="s">
        <v>241</v>
      </c>
      <c r="C215" s="496"/>
      <c r="D215" s="497"/>
      <c r="E215" s="474" t="s">
        <v>90</v>
      </c>
      <c r="F215" s="37" t="s">
        <v>91</v>
      </c>
      <c r="G215" s="478" t="s">
        <v>92</v>
      </c>
    </row>
    <row r="216" spans="1:7" ht="15" customHeight="1" x14ac:dyDescent="0.25">
      <c r="A216" s="96">
        <f>+A215+1</f>
        <v>2</v>
      </c>
      <c r="B216" s="471" t="s">
        <v>247</v>
      </c>
      <c r="C216" s="471"/>
      <c r="D216" s="472"/>
      <c r="E216" s="475"/>
      <c r="F216" s="2"/>
      <c r="G216" s="479"/>
    </row>
    <row r="217" spans="1:7" ht="15" customHeight="1" x14ac:dyDescent="0.25">
      <c r="A217" s="96">
        <f t="shared" ref="A217:A226" si="13">+A216+1</f>
        <v>3</v>
      </c>
      <c r="B217" s="471" t="s">
        <v>249</v>
      </c>
      <c r="C217" s="471"/>
      <c r="D217" s="472"/>
      <c r="E217" s="475"/>
      <c r="F217" s="2"/>
      <c r="G217" s="479"/>
    </row>
    <row r="218" spans="1:7" ht="15" customHeight="1" x14ac:dyDescent="0.25">
      <c r="A218" s="96">
        <f t="shared" si="13"/>
        <v>4</v>
      </c>
      <c r="B218" s="471" t="s">
        <v>248</v>
      </c>
      <c r="C218" s="471"/>
      <c r="D218" s="472"/>
      <c r="E218" s="475"/>
      <c r="F218" s="2"/>
      <c r="G218" s="479"/>
    </row>
    <row r="219" spans="1:7" ht="15" customHeight="1" x14ac:dyDescent="0.25">
      <c r="A219" s="96">
        <f t="shared" si="13"/>
        <v>5</v>
      </c>
      <c r="B219" s="471" t="s">
        <v>107</v>
      </c>
      <c r="C219" s="471"/>
      <c r="D219" s="472"/>
      <c r="E219" s="475"/>
      <c r="F219" s="2"/>
      <c r="G219" s="479"/>
    </row>
    <row r="220" spans="1:7" ht="15" customHeight="1" x14ac:dyDescent="0.25">
      <c r="A220" s="96">
        <f t="shared" si="13"/>
        <v>6</v>
      </c>
      <c r="B220" s="471" t="s">
        <v>111</v>
      </c>
      <c r="C220" s="471"/>
      <c r="D220" s="472"/>
      <c r="E220" s="475"/>
      <c r="F220" s="2"/>
      <c r="G220" s="479"/>
    </row>
    <row r="221" spans="1:7" ht="15" customHeight="1" x14ac:dyDescent="0.25">
      <c r="A221" s="96">
        <f t="shared" si="13"/>
        <v>7</v>
      </c>
      <c r="B221" s="471" t="s">
        <v>245</v>
      </c>
      <c r="C221" s="471"/>
      <c r="D221" s="472"/>
      <c r="E221" s="475"/>
      <c r="F221" s="2"/>
      <c r="G221" s="479"/>
    </row>
    <row r="222" spans="1:7" ht="15" customHeight="1" x14ac:dyDescent="0.25">
      <c r="A222" s="96">
        <f t="shared" si="13"/>
        <v>8</v>
      </c>
      <c r="B222" s="471" t="s">
        <v>244</v>
      </c>
      <c r="C222" s="471"/>
      <c r="D222" s="472"/>
      <c r="E222" s="476"/>
      <c r="F222" s="5"/>
      <c r="G222" s="480"/>
    </row>
    <row r="223" spans="1:7" ht="15" customHeight="1" x14ac:dyDescent="0.25">
      <c r="A223" s="96">
        <f t="shared" si="13"/>
        <v>9</v>
      </c>
      <c r="B223" s="410" t="s">
        <v>95</v>
      </c>
      <c r="C223" s="410"/>
      <c r="D223" s="489"/>
      <c r="E223" s="476"/>
      <c r="F223" s="5"/>
      <c r="G223" s="480"/>
    </row>
    <row r="224" spans="1:7" ht="15" customHeight="1" x14ac:dyDescent="0.25">
      <c r="A224" s="96">
        <f t="shared" si="13"/>
        <v>10</v>
      </c>
      <c r="B224" s="471" t="s">
        <v>108</v>
      </c>
      <c r="C224" s="471"/>
      <c r="D224" s="472"/>
      <c r="E224" s="476"/>
      <c r="F224" s="5"/>
      <c r="G224" s="480"/>
    </row>
    <row r="225" spans="1:7" ht="15" customHeight="1" x14ac:dyDescent="0.25">
      <c r="A225" s="96">
        <f t="shared" si="13"/>
        <v>11</v>
      </c>
      <c r="B225" s="471" t="s">
        <v>109</v>
      </c>
      <c r="C225" s="471"/>
      <c r="D225" s="472"/>
      <c r="E225" s="476"/>
      <c r="F225" s="5"/>
      <c r="G225" s="480"/>
    </row>
    <row r="226" spans="1:7" ht="15" customHeight="1" thickBot="1" x14ac:dyDescent="0.3">
      <c r="A226" s="96">
        <f t="shared" si="13"/>
        <v>12</v>
      </c>
      <c r="B226" s="502" t="s">
        <v>126</v>
      </c>
      <c r="C226" s="503"/>
      <c r="D226" s="504"/>
      <c r="E226" s="477"/>
      <c r="F226" s="3"/>
      <c r="G226" s="481"/>
    </row>
    <row r="227" spans="1:7" ht="20.25" customHeight="1" thickBot="1" x14ac:dyDescent="0.3">
      <c r="A227" s="133">
        <v>2</v>
      </c>
      <c r="B227" s="339" t="s">
        <v>46</v>
      </c>
      <c r="C227" s="339"/>
      <c r="D227" s="105">
        <f>+D228+D312+D354+D363</f>
        <v>1230</v>
      </c>
      <c r="E227" s="473" t="s">
        <v>46</v>
      </c>
      <c r="F227" s="293"/>
      <c r="G227" s="294"/>
    </row>
    <row r="228" spans="1:7" ht="20.25" customHeight="1" thickBot="1" x14ac:dyDescent="0.3">
      <c r="A228" s="164" t="s">
        <v>47</v>
      </c>
      <c r="B228" s="440" t="s">
        <v>48</v>
      </c>
      <c r="C228" s="440"/>
      <c r="D228" s="106">
        <f>+D229+D253+D276</f>
        <v>1075</v>
      </c>
      <c r="E228" s="345" t="s">
        <v>48</v>
      </c>
      <c r="F228" s="346"/>
      <c r="G228" s="347"/>
    </row>
    <row r="229" spans="1:7" ht="20.25" customHeight="1" thickBot="1" x14ac:dyDescent="0.3">
      <c r="A229" s="162" t="s">
        <v>49</v>
      </c>
      <c r="B229" s="33" t="s">
        <v>475</v>
      </c>
      <c r="C229" s="33" t="s">
        <v>456</v>
      </c>
      <c r="D229" s="34">
        <v>1020</v>
      </c>
      <c r="E229" s="349" t="s">
        <v>132</v>
      </c>
      <c r="F229" s="350"/>
      <c r="G229" s="334"/>
    </row>
    <row r="230" spans="1:7" ht="34.5" customHeight="1" x14ac:dyDescent="0.25">
      <c r="A230" s="30">
        <v>1</v>
      </c>
      <c r="B230" s="429" t="s">
        <v>321</v>
      </c>
      <c r="C230" s="429"/>
      <c r="D230" s="514"/>
      <c r="E230" s="456" t="s">
        <v>90</v>
      </c>
      <c r="F230" s="37" t="s">
        <v>91</v>
      </c>
      <c r="G230" s="306" t="s">
        <v>92</v>
      </c>
    </row>
    <row r="231" spans="1:7" ht="34.5" customHeight="1" x14ac:dyDescent="0.25">
      <c r="A231" s="96">
        <f>+A230+1</f>
        <v>2</v>
      </c>
      <c r="B231" s="410" t="s">
        <v>320</v>
      </c>
      <c r="C231" s="410"/>
      <c r="D231" s="489"/>
      <c r="E231" s="456"/>
      <c r="F231" s="2"/>
      <c r="G231" s="307"/>
    </row>
    <row r="232" spans="1:7" ht="22.5" customHeight="1" x14ac:dyDescent="0.25">
      <c r="A232" s="96">
        <f t="shared" ref="A232:A252" si="14">+A231+1</f>
        <v>3</v>
      </c>
      <c r="B232" s="410" t="s">
        <v>319</v>
      </c>
      <c r="C232" s="410"/>
      <c r="D232" s="489"/>
      <c r="E232" s="456"/>
      <c r="F232" s="2"/>
      <c r="G232" s="307"/>
    </row>
    <row r="233" spans="1:7" ht="15" customHeight="1" x14ac:dyDescent="0.25">
      <c r="A233" s="96">
        <f t="shared" si="14"/>
        <v>4</v>
      </c>
      <c r="B233" s="410" t="s">
        <v>362</v>
      </c>
      <c r="C233" s="410"/>
      <c r="D233" s="489"/>
      <c r="E233" s="456"/>
      <c r="F233" s="2"/>
      <c r="G233" s="307"/>
    </row>
    <row r="234" spans="1:7" ht="15" customHeight="1" x14ac:dyDescent="0.25">
      <c r="A234" s="96">
        <f t="shared" si="14"/>
        <v>5</v>
      </c>
      <c r="B234" s="482" t="s">
        <v>274</v>
      </c>
      <c r="C234" s="483"/>
      <c r="D234" s="485"/>
      <c r="E234" s="456"/>
      <c r="F234" s="2"/>
      <c r="G234" s="307"/>
    </row>
    <row r="235" spans="1:7" ht="15" customHeight="1" x14ac:dyDescent="0.25">
      <c r="A235" s="96">
        <f t="shared" si="14"/>
        <v>6</v>
      </c>
      <c r="B235" s="410" t="s">
        <v>258</v>
      </c>
      <c r="C235" s="410"/>
      <c r="D235" s="489"/>
      <c r="E235" s="456"/>
      <c r="F235" s="2"/>
      <c r="G235" s="307"/>
    </row>
    <row r="236" spans="1:7" ht="15" customHeight="1" x14ac:dyDescent="0.25">
      <c r="A236" s="96">
        <f t="shared" si="14"/>
        <v>7</v>
      </c>
      <c r="B236" s="410" t="s">
        <v>383</v>
      </c>
      <c r="C236" s="410"/>
      <c r="D236" s="489"/>
      <c r="E236" s="456"/>
      <c r="F236" s="2"/>
      <c r="G236" s="307"/>
    </row>
    <row r="237" spans="1:7" ht="15" customHeight="1" x14ac:dyDescent="0.25">
      <c r="A237" s="96">
        <f t="shared" si="14"/>
        <v>8</v>
      </c>
      <c r="B237" s="410" t="s">
        <v>52</v>
      </c>
      <c r="C237" s="410"/>
      <c r="D237" s="489"/>
      <c r="E237" s="456"/>
      <c r="F237" s="2"/>
      <c r="G237" s="307"/>
    </row>
    <row r="238" spans="1:7" ht="22.5" customHeight="1" x14ac:dyDescent="0.25">
      <c r="A238" s="96">
        <f t="shared" si="14"/>
        <v>9</v>
      </c>
      <c r="B238" s="410" t="s">
        <v>261</v>
      </c>
      <c r="C238" s="410"/>
      <c r="D238" s="489"/>
      <c r="E238" s="456"/>
      <c r="F238" s="2"/>
      <c r="G238" s="307"/>
    </row>
    <row r="239" spans="1:7" ht="15" customHeight="1" x14ac:dyDescent="0.25">
      <c r="A239" s="96">
        <f t="shared" si="14"/>
        <v>10</v>
      </c>
      <c r="B239" s="410" t="s">
        <v>260</v>
      </c>
      <c r="C239" s="410"/>
      <c r="D239" s="489"/>
      <c r="E239" s="456"/>
      <c r="F239" s="2"/>
      <c r="G239" s="307"/>
    </row>
    <row r="240" spans="1:7" ht="22.5" customHeight="1" x14ac:dyDescent="0.25">
      <c r="A240" s="96">
        <f t="shared" si="14"/>
        <v>11</v>
      </c>
      <c r="B240" s="410" t="s">
        <v>382</v>
      </c>
      <c r="C240" s="410"/>
      <c r="D240" s="489"/>
      <c r="E240" s="456"/>
      <c r="F240" s="2"/>
      <c r="G240" s="307"/>
    </row>
    <row r="241" spans="1:7" ht="15" customHeight="1" x14ac:dyDescent="0.25">
      <c r="A241" s="96">
        <f t="shared" si="14"/>
        <v>12</v>
      </c>
      <c r="B241" s="518" t="s">
        <v>379</v>
      </c>
      <c r="C241" s="519"/>
      <c r="D241" s="520"/>
      <c r="E241" s="456"/>
      <c r="F241" s="2"/>
      <c r="G241" s="307"/>
    </row>
    <row r="242" spans="1:7" ht="15" customHeight="1" x14ac:dyDescent="0.25">
      <c r="A242" s="96">
        <f t="shared" si="14"/>
        <v>13</v>
      </c>
      <c r="B242" s="482" t="s">
        <v>259</v>
      </c>
      <c r="C242" s="483"/>
      <c r="D242" s="485"/>
      <c r="E242" s="456"/>
      <c r="F242" s="2"/>
      <c r="G242" s="307"/>
    </row>
    <row r="243" spans="1:7" ht="22.5" customHeight="1" x14ac:dyDescent="0.25">
      <c r="A243" s="96">
        <f t="shared" si="14"/>
        <v>14</v>
      </c>
      <c r="B243" s="410" t="s">
        <v>380</v>
      </c>
      <c r="C243" s="410"/>
      <c r="D243" s="489"/>
      <c r="E243" s="456"/>
      <c r="F243" s="2"/>
      <c r="G243" s="307"/>
    </row>
    <row r="244" spans="1:7" ht="22.5" customHeight="1" x14ac:dyDescent="0.25">
      <c r="A244" s="96">
        <f t="shared" si="14"/>
        <v>15</v>
      </c>
      <c r="B244" s="410" t="s">
        <v>381</v>
      </c>
      <c r="C244" s="410"/>
      <c r="D244" s="489"/>
      <c r="E244" s="456"/>
      <c r="F244" s="2"/>
      <c r="G244" s="307"/>
    </row>
    <row r="245" spans="1:7" ht="15" customHeight="1" x14ac:dyDescent="0.25">
      <c r="A245" s="96">
        <f t="shared" si="14"/>
        <v>16</v>
      </c>
      <c r="B245" s="410" t="s">
        <v>256</v>
      </c>
      <c r="C245" s="410"/>
      <c r="D245" s="489"/>
      <c r="E245" s="456"/>
      <c r="F245" s="2"/>
      <c r="G245" s="307"/>
    </row>
    <row r="246" spans="1:7" ht="15" customHeight="1" x14ac:dyDescent="0.25">
      <c r="A246" s="96">
        <f t="shared" si="14"/>
        <v>17</v>
      </c>
      <c r="B246" s="410" t="s">
        <v>257</v>
      </c>
      <c r="C246" s="410"/>
      <c r="D246" s="489"/>
      <c r="E246" s="456"/>
      <c r="F246" s="2"/>
      <c r="G246" s="307"/>
    </row>
    <row r="247" spans="1:7" ht="22.5" customHeight="1" x14ac:dyDescent="0.25">
      <c r="A247" s="96">
        <f t="shared" si="14"/>
        <v>18</v>
      </c>
      <c r="B247" s="410" t="s">
        <v>293</v>
      </c>
      <c r="C247" s="410"/>
      <c r="D247" s="489"/>
      <c r="E247" s="456"/>
      <c r="F247" s="2"/>
      <c r="G247" s="307"/>
    </row>
    <row r="248" spans="1:7" ht="22.5" customHeight="1" x14ac:dyDescent="0.25">
      <c r="A248" s="96">
        <f t="shared" si="14"/>
        <v>19</v>
      </c>
      <c r="B248" s="416" t="s">
        <v>367</v>
      </c>
      <c r="C248" s="416"/>
      <c r="D248" s="510"/>
      <c r="E248" s="456"/>
      <c r="F248" s="2"/>
      <c r="G248" s="307"/>
    </row>
    <row r="249" spans="1:7" ht="15" customHeight="1" x14ac:dyDescent="0.25">
      <c r="A249" s="96">
        <f t="shared" si="14"/>
        <v>20</v>
      </c>
      <c r="B249" s="486" t="s">
        <v>131</v>
      </c>
      <c r="C249" s="487"/>
      <c r="D249" s="488"/>
      <c r="E249" s="456"/>
      <c r="F249" s="2"/>
      <c r="G249" s="307"/>
    </row>
    <row r="250" spans="1:7" ht="15" customHeight="1" x14ac:dyDescent="0.25">
      <c r="A250" s="96">
        <f t="shared" si="14"/>
        <v>21</v>
      </c>
      <c r="B250" s="417" t="s">
        <v>263</v>
      </c>
      <c r="C250" s="418"/>
      <c r="D250" s="419"/>
      <c r="E250" s="456"/>
      <c r="F250" s="2"/>
      <c r="G250" s="307"/>
    </row>
    <row r="251" spans="1:7" ht="15" customHeight="1" x14ac:dyDescent="0.25">
      <c r="A251" s="96">
        <f t="shared" si="14"/>
        <v>22</v>
      </c>
      <c r="B251" s="416" t="s">
        <v>125</v>
      </c>
      <c r="C251" s="416"/>
      <c r="D251" s="416"/>
      <c r="E251" s="389"/>
      <c r="F251" s="2"/>
      <c r="G251" s="307"/>
    </row>
    <row r="252" spans="1:7" ht="22.5" customHeight="1" thickBot="1" x14ac:dyDescent="0.3">
      <c r="A252" s="96">
        <f t="shared" si="14"/>
        <v>23</v>
      </c>
      <c r="B252" s="505" t="s">
        <v>272</v>
      </c>
      <c r="C252" s="506"/>
      <c r="D252" s="507"/>
      <c r="E252" s="456"/>
      <c r="F252" s="5"/>
      <c r="G252" s="308"/>
    </row>
    <row r="253" spans="1:7" ht="20.25" customHeight="1" thickBot="1" x14ac:dyDescent="0.3">
      <c r="A253" s="162" t="s">
        <v>55</v>
      </c>
      <c r="B253" s="33" t="s">
        <v>476</v>
      </c>
      <c r="C253" s="33" t="s">
        <v>283</v>
      </c>
      <c r="D253" s="34">
        <v>35</v>
      </c>
      <c r="E253" s="349" t="s">
        <v>283</v>
      </c>
      <c r="F253" s="350"/>
      <c r="G253" s="334"/>
    </row>
    <row r="254" spans="1:7" ht="22.5" customHeight="1" x14ac:dyDescent="0.25">
      <c r="A254" s="30">
        <v>1</v>
      </c>
      <c r="B254" s="508" t="s">
        <v>321</v>
      </c>
      <c r="C254" s="508"/>
      <c r="D254" s="509"/>
      <c r="E254" s="456" t="s">
        <v>90</v>
      </c>
      <c r="F254" s="37" t="s">
        <v>91</v>
      </c>
      <c r="G254" s="307" t="s">
        <v>92</v>
      </c>
    </row>
    <row r="255" spans="1:7" ht="32.25" customHeight="1" x14ac:dyDescent="0.25">
      <c r="A255" s="96">
        <f>+A254+1</f>
        <v>2</v>
      </c>
      <c r="B255" s="416" t="s">
        <v>320</v>
      </c>
      <c r="C255" s="416"/>
      <c r="D255" s="510"/>
      <c r="E255" s="456"/>
      <c r="F255" s="2"/>
      <c r="G255" s="307"/>
    </row>
    <row r="256" spans="1:7" ht="15" customHeight="1" x14ac:dyDescent="0.25">
      <c r="A256" s="96">
        <f t="shared" ref="A256:A275" si="15">+A255+1</f>
        <v>3</v>
      </c>
      <c r="B256" s="417" t="s">
        <v>294</v>
      </c>
      <c r="C256" s="418"/>
      <c r="D256" s="419"/>
      <c r="E256" s="456"/>
      <c r="F256" s="2"/>
      <c r="G256" s="307"/>
    </row>
    <row r="257" spans="1:7" ht="22.5" customHeight="1" x14ac:dyDescent="0.25">
      <c r="A257" s="96">
        <f t="shared" si="15"/>
        <v>4</v>
      </c>
      <c r="B257" s="417" t="s">
        <v>361</v>
      </c>
      <c r="C257" s="418"/>
      <c r="D257" s="419"/>
      <c r="E257" s="456"/>
      <c r="F257" s="2"/>
      <c r="G257" s="307"/>
    </row>
    <row r="258" spans="1:7" ht="22.5" customHeight="1" x14ac:dyDescent="0.25">
      <c r="A258" s="96">
        <f t="shared" si="15"/>
        <v>5</v>
      </c>
      <c r="B258" s="417" t="s">
        <v>264</v>
      </c>
      <c r="C258" s="418"/>
      <c r="D258" s="419"/>
      <c r="E258" s="456"/>
      <c r="F258" s="2"/>
      <c r="G258" s="307"/>
    </row>
    <row r="259" spans="1:7" ht="15" customHeight="1" x14ac:dyDescent="0.25">
      <c r="A259" s="96">
        <f t="shared" si="15"/>
        <v>6</v>
      </c>
      <c r="B259" s="417" t="s">
        <v>258</v>
      </c>
      <c r="C259" s="418"/>
      <c r="D259" s="419"/>
      <c r="E259" s="456"/>
      <c r="F259" s="2"/>
      <c r="G259" s="307"/>
    </row>
    <row r="260" spans="1:7" ht="15" customHeight="1" x14ac:dyDescent="0.25">
      <c r="A260" s="96">
        <f t="shared" si="15"/>
        <v>7</v>
      </c>
      <c r="B260" s="417" t="s">
        <v>295</v>
      </c>
      <c r="C260" s="418"/>
      <c r="D260" s="419"/>
      <c r="E260" s="456"/>
      <c r="F260" s="2"/>
      <c r="G260" s="307"/>
    </row>
    <row r="261" spans="1:7" ht="15" customHeight="1" x14ac:dyDescent="0.25">
      <c r="A261" s="96">
        <f t="shared" si="15"/>
        <v>8</v>
      </c>
      <c r="B261" s="417" t="s">
        <v>52</v>
      </c>
      <c r="C261" s="418"/>
      <c r="D261" s="419"/>
      <c r="E261" s="456"/>
      <c r="F261" s="2"/>
      <c r="G261" s="307"/>
    </row>
    <row r="262" spans="1:7" ht="22.5" customHeight="1" x14ac:dyDescent="0.25">
      <c r="A262" s="96">
        <f t="shared" si="15"/>
        <v>9</v>
      </c>
      <c r="B262" s="417" t="s">
        <v>265</v>
      </c>
      <c r="C262" s="418"/>
      <c r="D262" s="419"/>
      <c r="E262" s="456"/>
      <c r="F262" s="2"/>
      <c r="G262" s="307"/>
    </row>
    <row r="263" spans="1:7" ht="15" customHeight="1" x14ac:dyDescent="0.25">
      <c r="A263" s="96">
        <f t="shared" si="15"/>
        <v>10</v>
      </c>
      <c r="B263" s="417" t="s">
        <v>260</v>
      </c>
      <c r="C263" s="418"/>
      <c r="D263" s="419"/>
      <c r="E263" s="456"/>
      <c r="F263" s="2"/>
      <c r="G263" s="307"/>
    </row>
    <row r="264" spans="1:7" ht="22.5" customHeight="1" x14ac:dyDescent="0.25">
      <c r="A264" s="96">
        <f t="shared" si="15"/>
        <v>11</v>
      </c>
      <c r="B264" s="417" t="s">
        <v>268</v>
      </c>
      <c r="C264" s="418"/>
      <c r="D264" s="419"/>
      <c r="E264" s="456"/>
      <c r="F264" s="2"/>
      <c r="G264" s="307"/>
    </row>
    <row r="265" spans="1:7" ht="15" customHeight="1" x14ac:dyDescent="0.25">
      <c r="A265" s="96">
        <f t="shared" si="15"/>
        <v>12</v>
      </c>
      <c r="B265" s="515" t="s">
        <v>266</v>
      </c>
      <c r="C265" s="516"/>
      <c r="D265" s="517"/>
      <c r="E265" s="456"/>
      <c r="F265" s="2"/>
      <c r="G265" s="307"/>
    </row>
    <row r="266" spans="1:7" ht="15" customHeight="1" x14ac:dyDescent="0.25">
      <c r="A266" s="96">
        <f t="shared" si="15"/>
        <v>13</v>
      </c>
      <c r="B266" s="417" t="s">
        <v>267</v>
      </c>
      <c r="C266" s="418"/>
      <c r="D266" s="419"/>
      <c r="E266" s="456"/>
      <c r="F266" s="2"/>
      <c r="G266" s="307"/>
    </row>
    <row r="267" spans="1:7" ht="15" customHeight="1" x14ac:dyDescent="0.25">
      <c r="A267" s="96">
        <f t="shared" si="15"/>
        <v>14</v>
      </c>
      <c r="B267" s="417" t="s">
        <v>269</v>
      </c>
      <c r="C267" s="418"/>
      <c r="D267" s="419"/>
      <c r="E267" s="456"/>
      <c r="F267" s="2"/>
      <c r="G267" s="307"/>
    </row>
    <row r="268" spans="1:7" ht="15" customHeight="1" x14ac:dyDescent="0.25">
      <c r="A268" s="96">
        <f t="shared" si="15"/>
        <v>15</v>
      </c>
      <c r="B268" s="417" t="s">
        <v>273</v>
      </c>
      <c r="C268" s="418"/>
      <c r="D268" s="419"/>
      <c r="E268" s="456"/>
      <c r="F268" s="2"/>
      <c r="G268" s="307"/>
    </row>
    <row r="269" spans="1:7" ht="15" customHeight="1" x14ac:dyDescent="0.25">
      <c r="A269" s="96">
        <f t="shared" si="15"/>
        <v>16</v>
      </c>
      <c r="B269" s="417" t="s">
        <v>256</v>
      </c>
      <c r="C269" s="418"/>
      <c r="D269" s="419"/>
      <c r="E269" s="456"/>
      <c r="F269" s="2"/>
      <c r="G269" s="307"/>
    </row>
    <row r="270" spans="1:7" ht="15" customHeight="1" x14ac:dyDescent="0.25">
      <c r="A270" s="96">
        <f t="shared" si="15"/>
        <v>17</v>
      </c>
      <c r="B270" s="417" t="s">
        <v>257</v>
      </c>
      <c r="C270" s="418"/>
      <c r="D270" s="419"/>
      <c r="E270" s="456"/>
      <c r="F270" s="2"/>
      <c r="G270" s="307"/>
    </row>
    <row r="271" spans="1:7" ht="22.5" customHeight="1" x14ac:dyDescent="0.25">
      <c r="A271" s="96">
        <f t="shared" si="15"/>
        <v>18</v>
      </c>
      <c r="B271" s="482" t="s">
        <v>293</v>
      </c>
      <c r="C271" s="483"/>
      <c r="D271" s="485"/>
      <c r="E271" s="456"/>
      <c r="F271" s="2"/>
      <c r="G271" s="307"/>
    </row>
    <row r="272" spans="1:7" ht="15" customHeight="1" x14ac:dyDescent="0.25">
      <c r="A272" s="96">
        <f t="shared" si="15"/>
        <v>19</v>
      </c>
      <c r="B272" s="486" t="s">
        <v>131</v>
      </c>
      <c r="C272" s="487"/>
      <c r="D272" s="488"/>
      <c r="E272" s="456"/>
      <c r="F272" s="2"/>
      <c r="G272" s="307"/>
    </row>
    <row r="273" spans="1:7" ht="15" customHeight="1" x14ac:dyDescent="0.25">
      <c r="A273" s="96">
        <f t="shared" si="15"/>
        <v>20</v>
      </c>
      <c r="B273" s="417" t="s">
        <v>263</v>
      </c>
      <c r="C273" s="418"/>
      <c r="D273" s="419"/>
      <c r="E273" s="456"/>
      <c r="F273" s="2"/>
      <c r="G273" s="307"/>
    </row>
    <row r="274" spans="1:7" ht="15" customHeight="1" x14ac:dyDescent="0.25">
      <c r="A274" s="96">
        <f t="shared" si="15"/>
        <v>21</v>
      </c>
      <c r="B274" s="416" t="s">
        <v>125</v>
      </c>
      <c r="C274" s="416"/>
      <c r="D274" s="416"/>
      <c r="E274" s="389"/>
      <c r="F274" s="2"/>
      <c r="G274" s="307"/>
    </row>
    <row r="275" spans="1:7" ht="22.5" customHeight="1" thickBot="1" x14ac:dyDescent="0.3">
      <c r="A275" s="96">
        <f t="shared" si="15"/>
        <v>22</v>
      </c>
      <c r="B275" s="326" t="s">
        <v>272</v>
      </c>
      <c r="C275" s="327"/>
      <c r="D275" s="406"/>
      <c r="E275" s="456"/>
      <c r="F275" s="5"/>
      <c r="G275" s="307"/>
    </row>
    <row r="276" spans="1:7" ht="20.25" customHeight="1" thickBot="1" x14ac:dyDescent="0.3">
      <c r="A276" s="162" t="s">
        <v>655</v>
      </c>
      <c r="B276" s="33" t="s">
        <v>477</v>
      </c>
      <c r="C276" s="33" t="s">
        <v>282</v>
      </c>
      <c r="D276" s="34">
        <v>20</v>
      </c>
      <c r="E276" s="349" t="s">
        <v>282</v>
      </c>
      <c r="F276" s="350"/>
      <c r="G276" s="334"/>
    </row>
    <row r="277" spans="1:7" ht="30.75" customHeight="1" x14ac:dyDescent="0.25">
      <c r="A277" s="30">
        <v>1</v>
      </c>
      <c r="B277" s="508" t="s">
        <v>321</v>
      </c>
      <c r="C277" s="508"/>
      <c r="D277" s="509"/>
      <c r="E277" s="456" t="s">
        <v>90</v>
      </c>
      <c r="F277" s="37" t="s">
        <v>91</v>
      </c>
      <c r="G277" s="307" t="s">
        <v>92</v>
      </c>
    </row>
    <row r="278" spans="1:7" ht="33" customHeight="1" x14ac:dyDescent="0.25">
      <c r="A278" s="96">
        <f>+A277+1</f>
        <v>2</v>
      </c>
      <c r="B278" s="416" t="s">
        <v>320</v>
      </c>
      <c r="C278" s="416"/>
      <c r="D278" s="510"/>
      <c r="E278" s="456"/>
      <c r="F278" s="2"/>
      <c r="G278" s="307"/>
    </row>
    <row r="279" spans="1:7" ht="22.5" customHeight="1" x14ac:dyDescent="0.25">
      <c r="A279" s="96">
        <f t="shared" ref="A279:A297" si="16">+A278+1</f>
        <v>3</v>
      </c>
      <c r="B279" s="417" t="s">
        <v>324</v>
      </c>
      <c r="C279" s="418"/>
      <c r="D279" s="419"/>
      <c r="E279" s="456"/>
      <c r="F279" s="2"/>
      <c r="G279" s="307"/>
    </row>
    <row r="280" spans="1:7" ht="15" customHeight="1" x14ac:dyDescent="0.25">
      <c r="A280" s="96">
        <f t="shared" si="16"/>
        <v>4</v>
      </c>
      <c r="B280" s="417" t="s">
        <v>275</v>
      </c>
      <c r="C280" s="418"/>
      <c r="D280" s="419"/>
      <c r="E280" s="456"/>
      <c r="F280" s="2"/>
      <c r="G280" s="307"/>
    </row>
    <row r="281" spans="1:7" ht="22.5" customHeight="1" x14ac:dyDescent="0.25">
      <c r="A281" s="96">
        <f t="shared" si="16"/>
        <v>5</v>
      </c>
      <c r="B281" s="417" t="s">
        <v>270</v>
      </c>
      <c r="C281" s="418"/>
      <c r="D281" s="419"/>
      <c r="E281" s="456"/>
      <c r="F281" s="2"/>
      <c r="G281" s="307"/>
    </row>
    <row r="282" spans="1:7" ht="15" customHeight="1" x14ac:dyDescent="0.25">
      <c r="A282" s="96">
        <f t="shared" si="16"/>
        <v>6</v>
      </c>
      <c r="B282" s="417" t="s">
        <v>258</v>
      </c>
      <c r="C282" s="418"/>
      <c r="D282" s="419"/>
      <c r="E282" s="456"/>
      <c r="F282" s="2"/>
      <c r="G282" s="307"/>
    </row>
    <row r="283" spans="1:7" ht="15" customHeight="1" x14ac:dyDescent="0.25">
      <c r="A283" s="96">
        <f t="shared" si="16"/>
        <v>7</v>
      </c>
      <c r="B283" s="417" t="s">
        <v>271</v>
      </c>
      <c r="C283" s="418"/>
      <c r="D283" s="419"/>
      <c r="E283" s="456"/>
      <c r="F283" s="2"/>
      <c r="G283" s="307"/>
    </row>
    <row r="284" spans="1:7" ht="15" customHeight="1" x14ac:dyDescent="0.25">
      <c r="A284" s="96">
        <f t="shared" si="16"/>
        <v>8</v>
      </c>
      <c r="B284" s="417" t="s">
        <v>52</v>
      </c>
      <c r="C284" s="418"/>
      <c r="D284" s="419"/>
      <c r="E284" s="456"/>
      <c r="F284" s="2"/>
      <c r="G284" s="307"/>
    </row>
    <row r="285" spans="1:7" ht="20.25" customHeight="1" x14ac:dyDescent="0.25">
      <c r="A285" s="96">
        <f t="shared" si="16"/>
        <v>9</v>
      </c>
      <c r="B285" s="417" t="s">
        <v>328</v>
      </c>
      <c r="C285" s="418"/>
      <c r="D285" s="419"/>
      <c r="E285" s="456"/>
      <c r="F285" s="2"/>
      <c r="G285" s="307"/>
    </row>
    <row r="286" spans="1:7" ht="15" customHeight="1" x14ac:dyDescent="0.25">
      <c r="A286" s="96">
        <f t="shared" si="16"/>
        <v>10</v>
      </c>
      <c r="B286" s="420" t="s">
        <v>260</v>
      </c>
      <c r="C286" s="421"/>
      <c r="D286" s="422"/>
      <c r="E286" s="456"/>
      <c r="F286" s="5"/>
      <c r="G286" s="307"/>
    </row>
    <row r="287" spans="1:7" s="43" customFormat="1" ht="22.5" customHeight="1" x14ac:dyDescent="0.25">
      <c r="A287" s="96">
        <f t="shared" si="16"/>
        <v>11</v>
      </c>
      <c r="B287" s="416" t="s">
        <v>323</v>
      </c>
      <c r="C287" s="416"/>
      <c r="D287" s="416"/>
      <c r="E287" s="456"/>
      <c r="F287" s="2"/>
      <c r="G287" s="307"/>
    </row>
    <row r="288" spans="1:7" ht="15" customHeight="1" x14ac:dyDescent="0.25">
      <c r="A288" s="96">
        <f t="shared" si="16"/>
        <v>12</v>
      </c>
      <c r="B288" s="447" t="s">
        <v>267</v>
      </c>
      <c r="C288" s="448"/>
      <c r="D288" s="449"/>
      <c r="E288" s="456"/>
      <c r="F288" s="37"/>
      <c r="G288" s="307"/>
    </row>
    <row r="289" spans="1:7" ht="15" customHeight="1" x14ac:dyDescent="0.25">
      <c r="A289" s="96">
        <f t="shared" si="16"/>
        <v>13</v>
      </c>
      <c r="B289" s="420" t="s">
        <v>297</v>
      </c>
      <c r="C289" s="421"/>
      <c r="D289" s="422"/>
      <c r="E289" s="456"/>
      <c r="F289" s="5"/>
      <c r="G289" s="307"/>
    </row>
    <row r="290" spans="1:7" s="43" customFormat="1" ht="22.5" customHeight="1" x14ac:dyDescent="0.25">
      <c r="A290" s="96">
        <f t="shared" si="16"/>
        <v>14</v>
      </c>
      <c r="B290" s="416" t="s">
        <v>296</v>
      </c>
      <c r="C290" s="416"/>
      <c r="D290" s="416"/>
      <c r="E290" s="456"/>
      <c r="F290" s="2"/>
      <c r="G290" s="307"/>
    </row>
    <row r="291" spans="1:7" ht="15" customHeight="1" x14ac:dyDescent="0.25">
      <c r="A291" s="96">
        <f t="shared" si="16"/>
        <v>15</v>
      </c>
      <c r="B291" s="447" t="s">
        <v>256</v>
      </c>
      <c r="C291" s="448"/>
      <c r="D291" s="449"/>
      <c r="E291" s="456"/>
      <c r="F291" s="37"/>
      <c r="G291" s="307"/>
    </row>
    <row r="292" spans="1:7" ht="15" customHeight="1" x14ac:dyDescent="0.25">
      <c r="A292" s="96">
        <f t="shared" si="16"/>
        <v>16</v>
      </c>
      <c r="B292" s="420" t="s">
        <v>257</v>
      </c>
      <c r="C292" s="421"/>
      <c r="D292" s="422"/>
      <c r="E292" s="456"/>
      <c r="F292" s="5"/>
      <c r="G292" s="307"/>
    </row>
    <row r="293" spans="1:7" s="43" customFormat="1" ht="22.5" customHeight="1" x14ac:dyDescent="0.25">
      <c r="A293" s="96">
        <f t="shared" si="16"/>
        <v>17</v>
      </c>
      <c r="B293" s="416" t="s">
        <v>365</v>
      </c>
      <c r="C293" s="416"/>
      <c r="D293" s="416"/>
      <c r="E293" s="456"/>
      <c r="F293" s="2"/>
      <c r="G293" s="307"/>
    </row>
    <row r="294" spans="1:7" ht="15" customHeight="1" x14ac:dyDescent="0.25">
      <c r="A294" s="96">
        <f t="shared" si="16"/>
        <v>18</v>
      </c>
      <c r="B294" s="557" t="s">
        <v>131</v>
      </c>
      <c r="C294" s="558"/>
      <c r="D294" s="559"/>
      <c r="E294" s="456"/>
      <c r="F294" s="37"/>
      <c r="G294" s="307"/>
    </row>
    <row r="295" spans="1:7" ht="15" customHeight="1" x14ac:dyDescent="0.25">
      <c r="A295" s="96">
        <f t="shared" si="16"/>
        <v>19</v>
      </c>
      <c r="B295" s="417" t="s">
        <v>263</v>
      </c>
      <c r="C295" s="418"/>
      <c r="D295" s="419"/>
      <c r="E295" s="456"/>
      <c r="F295" s="2"/>
      <c r="G295" s="307"/>
    </row>
    <row r="296" spans="1:7" ht="15" customHeight="1" x14ac:dyDescent="0.25">
      <c r="A296" s="96">
        <f t="shared" si="16"/>
        <v>20</v>
      </c>
      <c r="B296" s="420" t="s">
        <v>384</v>
      </c>
      <c r="C296" s="421"/>
      <c r="D296" s="422"/>
      <c r="E296" s="456"/>
      <c r="F296" s="5"/>
      <c r="G296" s="307"/>
    </row>
    <row r="297" spans="1:7" s="43" customFormat="1" ht="22.5" customHeight="1" thickBot="1" x14ac:dyDescent="0.3">
      <c r="A297" s="176">
        <f t="shared" si="16"/>
        <v>21</v>
      </c>
      <c r="B297" s="409" t="s">
        <v>272</v>
      </c>
      <c r="C297" s="409"/>
      <c r="D297" s="409"/>
      <c r="E297" s="456"/>
      <c r="F297" s="5"/>
      <c r="G297" s="307"/>
    </row>
    <row r="298" spans="1:7" ht="20.25" customHeight="1" thickBot="1" x14ac:dyDescent="0.3">
      <c r="A298" s="162" t="s">
        <v>656</v>
      </c>
      <c r="B298" s="33" t="s">
        <v>478</v>
      </c>
      <c r="C298" s="33" t="s">
        <v>372</v>
      </c>
      <c r="D298" s="34">
        <v>0</v>
      </c>
      <c r="E298" s="349" t="s">
        <v>343</v>
      </c>
      <c r="F298" s="350"/>
      <c r="G298" s="334"/>
    </row>
    <row r="299" spans="1:7" ht="15" customHeight="1" x14ac:dyDescent="0.25">
      <c r="A299" s="30">
        <v>1</v>
      </c>
      <c r="B299" s="446" t="s">
        <v>325</v>
      </c>
      <c r="C299" s="446"/>
      <c r="D299" s="446"/>
      <c r="E299" s="411" t="s">
        <v>90</v>
      </c>
      <c r="F299" s="39" t="s">
        <v>91</v>
      </c>
      <c r="G299" s="426" t="s">
        <v>92</v>
      </c>
    </row>
    <row r="300" spans="1:7" ht="15" customHeight="1" x14ac:dyDescent="0.25">
      <c r="A300" s="96">
        <v>2</v>
      </c>
      <c r="B300" s="427" t="s">
        <v>326</v>
      </c>
      <c r="C300" s="428"/>
      <c r="D300" s="445"/>
      <c r="E300" s="315"/>
      <c r="F300" s="31"/>
      <c r="G300" s="299"/>
    </row>
    <row r="301" spans="1:7" ht="15" customHeight="1" x14ac:dyDescent="0.25">
      <c r="A301" s="96">
        <v>3</v>
      </c>
      <c r="B301" s="427" t="s">
        <v>327</v>
      </c>
      <c r="C301" s="428"/>
      <c r="D301" s="445"/>
      <c r="E301" s="315"/>
      <c r="F301" s="31"/>
      <c r="G301" s="299"/>
    </row>
    <row r="302" spans="1:7" ht="22.5" customHeight="1" x14ac:dyDescent="0.25">
      <c r="A302" s="96">
        <v>4</v>
      </c>
      <c r="B302" s="427" t="s">
        <v>293</v>
      </c>
      <c r="C302" s="428"/>
      <c r="D302" s="445"/>
      <c r="E302" s="315"/>
      <c r="F302" s="31"/>
      <c r="G302" s="299"/>
    </row>
    <row r="303" spans="1:7" ht="15" customHeight="1" x14ac:dyDescent="0.25">
      <c r="A303" s="96">
        <v>5</v>
      </c>
      <c r="B303" s="427" t="s">
        <v>330</v>
      </c>
      <c r="C303" s="428"/>
      <c r="D303" s="445"/>
      <c r="E303" s="315"/>
      <c r="F303" s="31"/>
      <c r="G303" s="299"/>
    </row>
    <row r="304" spans="1:7" ht="15" customHeight="1" x14ac:dyDescent="0.25">
      <c r="A304" s="96">
        <v>6</v>
      </c>
      <c r="B304" s="427" t="s">
        <v>329</v>
      </c>
      <c r="C304" s="428"/>
      <c r="D304" s="445"/>
      <c r="E304" s="315"/>
      <c r="F304" s="31"/>
      <c r="G304" s="299"/>
    </row>
    <row r="305" spans="1:7" ht="15" customHeight="1" x14ac:dyDescent="0.25">
      <c r="A305" s="96">
        <v>7</v>
      </c>
      <c r="B305" s="427" t="s">
        <v>52</v>
      </c>
      <c r="C305" s="428"/>
      <c r="D305" s="445"/>
      <c r="E305" s="315"/>
      <c r="F305" s="31"/>
      <c r="G305" s="299"/>
    </row>
    <row r="306" spans="1:7" ht="15" customHeight="1" x14ac:dyDescent="0.25">
      <c r="A306" s="96">
        <v>8</v>
      </c>
      <c r="B306" s="427" t="s">
        <v>260</v>
      </c>
      <c r="C306" s="428"/>
      <c r="D306" s="445"/>
      <c r="E306" s="315"/>
      <c r="F306" s="31"/>
      <c r="G306" s="299"/>
    </row>
    <row r="307" spans="1:7" ht="15" customHeight="1" x14ac:dyDescent="0.25">
      <c r="A307" s="96">
        <v>9</v>
      </c>
      <c r="B307" s="427" t="s">
        <v>256</v>
      </c>
      <c r="C307" s="428"/>
      <c r="D307" s="435"/>
      <c r="E307" s="315"/>
      <c r="F307" s="31"/>
      <c r="G307" s="299"/>
    </row>
    <row r="308" spans="1:7" ht="15" customHeight="1" x14ac:dyDescent="0.25">
      <c r="A308" s="96">
        <v>10</v>
      </c>
      <c r="B308" s="427" t="s">
        <v>257</v>
      </c>
      <c r="C308" s="428"/>
      <c r="D308" s="435"/>
      <c r="E308" s="315"/>
      <c r="F308" s="31"/>
      <c r="G308" s="299"/>
    </row>
    <row r="309" spans="1:7" ht="15" customHeight="1" x14ac:dyDescent="0.25">
      <c r="A309" s="96">
        <v>11</v>
      </c>
      <c r="B309" s="427" t="s">
        <v>263</v>
      </c>
      <c r="C309" s="428"/>
      <c r="D309" s="445"/>
      <c r="E309" s="315"/>
      <c r="F309" s="31"/>
      <c r="G309" s="299"/>
    </row>
    <row r="310" spans="1:7" ht="15" customHeight="1" x14ac:dyDescent="0.25">
      <c r="A310" s="96">
        <v>12</v>
      </c>
      <c r="B310" s="427" t="s">
        <v>125</v>
      </c>
      <c r="C310" s="428"/>
      <c r="D310" s="445"/>
      <c r="E310" s="315"/>
      <c r="F310" s="31"/>
      <c r="G310" s="299"/>
    </row>
    <row r="311" spans="1:7" ht="15" customHeight="1" thickBot="1" x14ac:dyDescent="0.3">
      <c r="A311" s="96">
        <v>13</v>
      </c>
      <c r="B311" s="427" t="s">
        <v>331</v>
      </c>
      <c r="C311" s="428"/>
      <c r="D311" s="445"/>
      <c r="E311" s="315"/>
      <c r="F311" s="31"/>
      <c r="G311" s="299"/>
    </row>
    <row r="312" spans="1:7" ht="20.25" customHeight="1" thickBot="1" x14ac:dyDescent="0.3">
      <c r="A312" s="164" t="s">
        <v>56</v>
      </c>
      <c r="B312" s="440" t="s">
        <v>57</v>
      </c>
      <c r="C312" s="440"/>
      <c r="D312" s="178">
        <f>D313+D335</f>
        <v>135</v>
      </c>
      <c r="E312" s="555" t="s">
        <v>57</v>
      </c>
      <c r="F312" s="555"/>
      <c r="G312" s="556"/>
    </row>
    <row r="313" spans="1:7" ht="20.25" customHeight="1" thickBot="1" x14ac:dyDescent="0.3">
      <c r="A313" s="162" t="s">
        <v>657</v>
      </c>
      <c r="B313" s="33" t="s">
        <v>479</v>
      </c>
      <c r="C313" s="33" t="s">
        <v>317</v>
      </c>
      <c r="D313" s="34">
        <v>135</v>
      </c>
      <c r="E313" s="349" t="s">
        <v>373</v>
      </c>
      <c r="F313" s="350"/>
      <c r="G313" s="334"/>
    </row>
    <row r="314" spans="1:7" ht="15" customHeight="1" x14ac:dyDescent="0.25">
      <c r="A314" s="45">
        <v>1</v>
      </c>
      <c r="B314" s="447" t="s">
        <v>363</v>
      </c>
      <c r="C314" s="448"/>
      <c r="D314" s="449"/>
      <c r="E314" s="456" t="s">
        <v>90</v>
      </c>
      <c r="F314" s="37" t="s">
        <v>91</v>
      </c>
      <c r="G314" s="307" t="s">
        <v>92</v>
      </c>
    </row>
    <row r="315" spans="1:7" ht="15" customHeight="1" x14ac:dyDescent="0.25">
      <c r="A315" s="29">
        <f>+A314+1</f>
        <v>2</v>
      </c>
      <c r="B315" s="417" t="s">
        <v>276</v>
      </c>
      <c r="C315" s="418"/>
      <c r="D315" s="419"/>
      <c r="E315" s="456"/>
      <c r="F315" s="2"/>
      <c r="G315" s="307"/>
    </row>
    <row r="316" spans="1:7" ht="15" customHeight="1" x14ac:dyDescent="0.25">
      <c r="A316" s="29">
        <f t="shared" ref="A316:A334" si="17">+A315+1</f>
        <v>3</v>
      </c>
      <c r="B316" s="417" t="s">
        <v>277</v>
      </c>
      <c r="C316" s="418"/>
      <c r="D316" s="419"/>
      <c r="E316" s="456"/>
      <c r="F316" s="2"/>
      <c r="G316" s="307"/>
    </row>
    <row r="317" spans="1:7" ht="15" customHeight="1" x14ac:dyDescent="0.25">
      <c r="A317" s="29">
        <f t="shared" si="17"/>
        <v>4</v>
      </c>
      <c r="B317" s="417" t="s">
        <v>52</v>
      </c>
      <c r="C317" s="418"/>
      <c r="D317" s="419"/>
      <c r="E317" s="456"/>
      <c r="F317" s="2"/>
      <c r="G317" s="307"/>
    </row>
    <row r="318" spans="1:7" ht="15" customHeight="1" x14ac:dyDescent="0.25">
      <c r="A318" s="29">
        <f t="shared" si="17"/>
        <v>5</v>
      </c>
      <c r="B318" s="417" t="s">
        <v>278</v>
      </c>
      <c r="C318" s="418"/>
      <c r="D318" s="419"/>
      <c r="E318" s="456"/>
      <c r="F318" s="2"/>
      <c r="G318" s="307"/>
    </row>
    <row r="319" spans="1:7" ht="15" customHeight="1" x14ac:dyDescent="0.25">
      <c r="A319" s="29">
        <f t="shared" si="17"/>
        <v>6</v>
      </c>
      <c r="B319" s="482" t="s">
        <v>260</v>
      </c>
      <c r="C319" s="483"/>
      <c r="D319" s="484"/>
      <c r="E319" s="456"/>
      <c r="F319" s="31"/>
      <c r="G319" s="307"/>
    </row>
    <row r="320" spans="1:7" ht="26.25" customHeight="1" x14ac:dyDescent="0.25">
      <c r="A320" s="29">
        <f t="shared" si="17"/>
        <v>7</v>
      </c>
      <c r="B320" s="417" t="s">
        <v>281</v>
      </c>
      <c r="C320" s="418"/>
      <c r="D320" s="419"/>
      <c r="E320" s="456"/>
      <c r="F320" s="2"/>
      <c r="G320" s="307"/>
    </row>
    <row r="321" spans="1:7" ht="15" customHeight="1" x14ac:dyDescent="0.25">
      <c r="A321" s="29">
        <f t="shared" si="17"/>
        <v>8</v>
      </c>
      <c r="B321" s="417" t="s">
        <v>280</v>
      </c>
      <c r="C321" s="418"/>
      <c r="D321" s="419"/>
      <c r="E321" s="456"/>
      <c r="F321" s="2"/>
      <c r="G321" s="307"/>
    </row>
    <row r="322" spans="1:7" s="36" customFormat="1" ht="23.25" customHeight="1" x14ac:dyDescent="0.25">
      <c r="A322" s="35">
        <f t="shared" si="17"/>
        <v>9</v>
      </c>
      <c r="B322" s="511" t="s">
        <v>279</v>
      </c>
      <c r="C322" s="512"/>
      <c r="D322" s="513"/>
      <c r="E322" s="456"/>
      <c r="F322" s="2"/>
      <c r="G322" s="307"/>
    </row>
    <row r="323" spans="1:7" ht="15" customHeight="1" x14ac:dyDescent="0.25">
      <c r="A323" s="29">
        <f t="shared" si="17"/>
        <v>10</v>
      </c>
      <c r="B323" s="417" t="s">
        <v>186</v>
      </c>
      <c r="C323" s="418"/>
      <c r="D323" s="419"/>
      <c r="E323" s="456"/>
      <c r="F323" s="2"/>
      <c r="G323" s="307"/>
    </row>
    <row r="324" spans="1:7" ht="15" customHeight="1" x14ac:dyDescent="0.25">
      <c r="A324" s="29">
        <f t="shared" si="17"/>
        <v>11</v>
      </c>
      <c r="B324" s="417" t="s">
        <v>140</v>
      </c>
      <c r="C324" s="418"/>
      <c r="D324" s="419"/>
      <c r="E324" s="456"/>
      <c r="F324" s="2"/>
      <c r="G324" s="307"/>
    </row>
    <row r="325" spans="1:7" ht="15" customHeight="1" x14ac:dyDescent="0.25">
      <c r="A325" s="29">
        <f t="shared" si="17"/>
        <v>12</v>
      </c>
      <c r="B325" s="417" t="s">
        <v>53</v>
      </c>
      <c r="C325" s="418"/>
      <c r="D325" s="419"/>
      <c r="E325" s="456"/>
      <c r="F325" s="2"/>
      <c r="G325" s="307"/>
    </row>
    <row r="326" spans="1:7" ht="15" customHeight="1" x14ac:dyDescent="0.25">
      <c r="A326" s="29">
        <f t="shared" si="17"/>
        <v>13</v>
      </c>
      <c r="B326" s="417" t="s">
        <v>141</v>
      </c>
      <c r="C326" s="418"/>
      <c r="D326" s="419"/>
      <c r="E326" s="456"/>
      <c r="F326" s="2"/>
      <c r="G326" s="307"/>
    </row>
    <row r="327" spans="1:7" ht="15" customHeight="1" x14ac:dyDescent="0.25">
      <c r="A327" s="29">
        <f t="shared" si="17"/>
        <v>14</v>
      </c>
      <c r="B327" s="417" t="s">
        <v>134</v>
      </c>
      <c r="C327" s="418"/>
      <c r="D327" s="419"/>
      <c r="E327" s="456"/>
      <c r="F327" s="2"/>
      <c r="G327" s="307"/>
    </row>
    <row r="328" spans="1:7" ht="22.5" customHeight="1" x14ac:dyDescent="0.25">
      <c r="A328" s="29">
        <f t="shared" si="17"/>
        <v>15</v>
      </c>
      <c r="B328" s="417" t="s">
        <v>366</v>
      </c>
      <c r="C328" s="418"/>
      <c r="D328" s="419"/>
      <c r="E328" s="456"/>
      <c r="F328" s="2"/>
      <c r="G328" s="307"/>
    </row>
    <row r="329" spans="1:7" ht="15" customHeight="1" x14ac:dyDescent="0.25">
      <c r="A329" s="29">
        <f t="shared" si="17"/>
        <v>16</v>
      </c>
      <c r="B329" s="417" t="s">
        <v>133</v>
      </c>
      <c r="C329" s="418"/>
      <c r="D329" s="419"/>
      <c r="E329" s="456"/>
      <c r="F329" s="2"/>
      <c r="G329" s="307"/>
    </row>
    <row r="330" spans="1:7" ht="15" customHeight="1" x14ac:dyDescent="0.25">
      <c r="A330" s="29">
        <f t="shared" si="17"/>
        <v>17</v>
      </c>
      <c r="B330" s="417" t="s">
        <v>387</v>
      </c>
      <c r="C330" s="418"/>
      <c r="D330" s="419"/>
      <c r="E330" s="456"/>
      <c r="F330" s="2"/>
      <c r="G330" s="307"/>
    </row>
    <row r="331" spans="1:7" ht="15" customHeight="1" x14ac:dyDescent="0.25">
      <c r="A331" s="29">
        <f t="shared" si="17"/>
        <v>18</v>
      </c>
      <c r="B331" s="417" t="s">
        <v>385</v>
      </c>
      <c r="C331" s="418"/>
      <c r="D331" s="419"/>
      <c r="E331" s="456"/>
      <c r="F331" s="2"/>
      <c r="G331" s="307"/>
    </row>
    <row r="332" spans="1:7" ht="15" customHeight="1" x14ac:dyDescent="0.25">
      <c r="A332" s="29">
        <f t="shared" si="17"/>
        <v>19</v>
      </c>
      <c r="B332" s="417" t="s">
        <v>386</v>
      </c>
      <c r="C332" s="418"/>
      <c r="D332" s="419"/>
      <c r="E332" s="456"/>
      <c r="F332" s="2"/>
      <c r="G332" s="307"/>
    </row>
    <row r="333" spans="1:7" ht="15" customHeight="1" x14ac:dyDescent="0.25">
      <c r="A333" s="29">
        <f t="shared" si="17"/>
        <v>20</v>
      </c>
      <c r="B333" s="417" t="s">
        <v>126</v>
      </c>
      <c r="C333" s="418"/>
      <c r="D333" s="419"/>
      <c r="E333" s="388"/>
      <c r="F333" s="2"/>
      <c r="G333" s="433"/>
    </row>
    <row r="334" spans="1:7" ht="22.5" customHeight="1" thickBot="1" x14ac:dyDescent="0.3">
      <c r="A334" s="188">
        <f t="shared" si="17"/>
        <v>21</v>
      </c>
      <c r="B334" s="420" t="s">
        <v>272</v>
      </c>
      <c r="C334" s="421"/>
      <c r="D334" s="422"/>
      <c r="E334" s="93"/>
      <c r="F334" s="5"/>
      <c r="G334" s="91"/>
    </row>
    <row r="335" spans="1:7" ht="20.25" customHeight="1" thickBot="1" x14ac:dyDescent="0.3">
      <c r="A335" s="162" t="s">
        <v>658</v>
      </c>
      <c r="B335" s="33" t="s">
        <v>480</v>
      </c>
      <c r="C335" s="33" t="s">
        <v>318</v>
      </c>
      <c r="D335" s="34">
        <v>0</v>
      </c>
      <c r="E335" s="350" t="s">
        <v>318</v>
      </c>
      <c r="F335" s="350"/>
      <c r="G335" s="334"/>
    </row>
    <row r="336" spans="1:7" ht="15" customHeight="1" x14ac:dyDescent="0.25">
      <c r="A336" s="45">
        <v>1</v>
      </c>
      <c r="B336" s="563" t="s">
        <v>351</v>
      </c>
      <c r="C336" s="564"/>
      <c r="D336" s="564"/>
      <c r="E336" s="411" t="s">
        <v>90</v>
      </c>
      <c r="F336" s="39" t="s">
        <v>91</v>
      </c>
      <c r="G336" s="426" t="s">
        <v>92</v>
      </c>
    </row>
    <row r="337" spans="1:7" ht="15" customHeight="1" x14ac:dyDescent="0.25">
      <c r="A337" s="29">
        <f>+A336+1</f>
        <v>2</v>
      </c>
      <c r="B337" s="427" t="s">
        <v>352</v>
      </c>
      <c r="C337" s="428"/>
      <c r="D337" s="428"/>
      <c r="E337" s="315"/>
      <c r="F337" s="31"/>
      <c r="G337" s="299"/>
    </row>
    <row r="338" spans="1:7" ht="15" customHeight="1" x14ac:dyDescent="0.25">
      <c r="A338" s="29">
        <f t="shared" ref="A338:A347" si="18">+A337+1</f>
        <v>3</v>
      </c>
      <c r="B338" s="427" t="s">
        <v>353</v>
      </c>
      <c r="C338" s="428"/>
      <c r="D338" s="428"/>
      <c r="E338" s="315"/>
      <c r="F338" s="31"/>
      <c r="G338" s="299"/>
    </row>
    <row r="339" spans="1:7" ht="15" customHeight="1" x14ac:dyDescent="0.25">
      <c r="A339" s="29">
        <f t="shared" si="18"/>
        <v>4</v>
      </c>
      <c r="B339" s="427" t="s">
        <v>354</v>
      </c>
      <c r="C339" s="428"/>
      <c r="D339" s="428"/>
      <c r="E339" s="315"/>
      <c r="F339" s="31"/>
      <c r="G339" s="299"/>
    </row>
    <row r="340" spans="1:7" ht="15" customHeight="1" x14ac:dyDescent="0.25">
      <c r="A340" s="29">
        <f t="shared" si="18"/>
        <v>5</v>
      </c>
      <c r="B340" s="427" t="s">
        <v>355</v>
      </c>
      <c r="C340" s="428"/>
      <c r="D340" s="428"/>
      <c r="E340" s="315"/>
      <c r="F340" s="31"/>
      <c r="G340" s="299"/>
    </row>
    <row r="341" spans="1:7" ht="15" customHeight="1" x14ac:dyDescent="0.25">
      <c r="A341" s="29">
        <f t="shared" si="18"/>
        <v>6</v>
      </c>
      <c r="B341" s="427" t="s">
        <v>356</v>
      </c>
      <c r="C341" s="428"/>
      <c r="D341" s="428"/>
      <c r="E341" s="315"/>
      <c r="F341" s="31"/>
      <c r="G341" s="299"/>
    </row>
    <row r="342" spans="1:7" ht="15" customHeight="1" x14ac:dyDescent="0.25">
      <c r="A342" s="29">
        <f t="shared" si="18"/>
        <v>7</v>
      </c>
      <c r="B342" s="427" t="s">
        <v>357</v>
      </c>
      <c r="C342" s="428"/>
      <c r="D342" s="428"/>
      <c r="E342" s="315"/>
      <c r="F342" s="31"/>
      <c r="G342" s="299"/>
    </row>
    <row r="343" spans="1:7" ht="15" customHeight="1" x14ac:dyDescent="0.25">
      <c r="A343" s="29">
        <f t="shared" si="18"/>
        <v>8</v>
      </c>
      <c r="B343" s="427" t="s">
        <v>52</v>
      </c>
      <c r="C343" s="428"/>
      <c r="D343" s="428"/>
      <c r="E343" s="315"/>
      <c r="F343" s="2"/>
      <c r="G343" s="299"/>
    </row>
    <row r="344" spans="1:7" ht="15" customHeight="1" x14ac:dyDescent="0.25">
      <c r="A344" s="29">
        <f t="shared" si="18"/>
        <v>9</v>
      </c>
      <c r="B344" s="427" t="s">
        <v>278</v>
      </c>
      <c r="C344" s="428"/>
      <c r="D344" s="428"/>
      <c r="E344" s="315"/>
      <c r="F344" s="2"/>
      <c r="G344" s="299"/>
    </row>
    <row r="345" spans="1:7" ht="15" customHeight="1" x14ac:dyDescent="0.25">
      <c r="A345" s="29">
        <f t="shared" si="18"/>
        <v>10</v>
      </c>
      <c r="B345" s="427" t="s">
        <v>260</v>
      </c>
      <c r="C345" s="428"/>
      <c r="D345" s="428"/>
      <c r="E345" s="315"/>
      <c r="F345" s="31"/>
      <c r="G345" s="299"/>
    </row>
    <row r="346" spans="1:7" ht="22.5" customHeight="1" x14ac:dyDescent="0.25">
      <c r="A346" s="29">
        <f t="shared" si="18"/>
        <v>11</v>
      </c>
      <c r="B346" s="427" t="s">
        <v>366</v>
      </c>
      <c r="C346" s="428"/>
      <c r="D346" s="428"/>
      <c r="E346" s="315"/>
      <c r="F346" s="31"/>
      <c r="G346" s="299"/>
    </row>
    <row r="347" spans="1:7" ht="15" customHeight="1" x14ac:dyDescent="0.25">
      <c r="A347" s="29">
        <f t="shared" si="18"/>
        <v>12</v>
      </c>
      <c r="B347" s="427" t="s">
        <v>358</v>
      </c>
      <c r="C347" s="428"/>
      <c r="D347" s="428"/>
      <c r="E347" s="315"/>
      <c r="F347" s="31"/>
      <c r="G347" s="299"/>
    </row>
    <row r="348" spans="1:7" ht="15" customHeight="1" x14ac:dyDescent="0.25">
      <c r="A348" s="29">
        <f t="shared" ref="A348:A353" si="19">+A347+1</f>
        <v>13</v>
      </c>
      <c r="B348" s="427" t="s">
        <v>359</v>
      </c>
      <c r="C348" s="428"/>
      <c r="D348" s="428"/>
      <c r="E348" s="315"/>
      <c r="F348" s="31"/>
      <c r="G348" s="299"/>
    </row>
    <row r="349" spans="1:7" ht="15" customHeight="1" x14ac:dyDescent="0.25">
      <c r="A349" s="29">
        <f t="shared" si="19"/>
        <v>14</v>
      </c>
      <c r="B349" s="427" t="s">
        <v>360</v>
      </c>
      <c r="C349" s="428"/>
      <c r="D349" s="428"/>
      <c r="E349" s="315"/>
      <c r="F349" s="31"/>
      <c r="G349" s="299"/>
    </row>
    <row r="350" spans="1:7" ht="15" customHeight="1" x14ac:dyDescent="0.25">
      <c r="A350" s="29">
        <f t="shared" si="19"/>
        <v>15</v>
      </c>
      <c r="B350" s="427" t="s">
        <v>263</v>
      </c>
      <c r="C350" s="428"/>
      <c r="D350" s="435"/>
      <c r="E350" s="315"/>
      <c r="F350" s="31"/>
      <c r="G350" s="299"/>
    </row>
    <row r="351" spans="1:7" ht="15" customHeight="1" x14ac:dyDescent="0.25">
      <c r="A351" s="29">
        <f t="shared" si="19"/>
        <v>16</v>
      </c>
      <c r="B351" s="436" t="s">
        <v>125</v>
      </c>
      <c r="C351" s="437"/>
      <c r="D351" s="438"/>
      <c r="E351" s="315"/>
      <c r="F351" s="31"/>
      <c r="G351" s="299"/>
    </row>
    <row r="352" spans="1:7" ht="15" customHeight="1" x14ac:dyDescent="0.25">
      <c r="A352" s="29">
        <f t="shared" si="19"/>
        <v>17</v>
      </c>
      <c r="B352" s="439" t="s">
        <v>131</v>
      </c>
      <c r="C352" s="439"/>
      <c r="D352" s="439"/>
      <c r="E352" s="425"/>
      <c r="F352" s="31"/>
      <c r="G352" s="299"/>
    </row>
    <row r="353" spans="1:7" ht="22.5" customHeight="1" thickBot="1" x14ac:dyDescent="0.3">
      <c r="A353" s="29">
        <f t="shared" si="19"/>
        <v>18</v>
      </c>
      <c r="B353" s="303" t="s">
        <v>272</v>
      </c>
      <c r="C353" s="304"/>
      <c r="D353" s="305"/>
      <c r="E353" s="315"/>
      <c r="F353" s="31"/>
      <c r="G353" s="299"/>
    </row>
    <row r="354" spans="1:7" ht="20.25" customHeight="1" thickBot="1" x14ac:dyDescent="0.3">
      <c r="A354" s="164" t="s">
        <v>61</v>
      </c>
      <c r="B354" s="440" t="s">
        <v>62</v>
      </c>
      <c r="C354" s="440"/>
      <c r="D354" s="107">
        <f>D355</f>
        <v>2</v>
      </c>
      <c r="E354" s="345" t="s">
        <v>62</v>
      </c>
      <c r="F354" s="346"/>
      <c r="G354" s="347"/>
    </row>
    <row r="355" spans="1:7" ht="20.25" customHeight="1" thickBot="1" x14ac:dyDescent="0.3">
      <c r="A355" s="162" t="s">
        <v>63</v>
      </c>
      <c r="B355" s="33" t="s">
        <v>481</v>
      </c>
      <c r="C355" s="33" t="s">
        <v>298</v>
      </c>
      <c r="D355" s="34">
        <v>2</v>
      </c>
      <c r="E355" s="349" t="s">
        <v>298</v>
      </c>
      <c r="F355" s="350"/>
      <c r="G355" s="334"/>
    </row>
    <row r="356" spans="1:7" ht="15" customHeight="1" x14ac:dyDescent="0.25">
      <c r="A356" s="30">
        <v>1</v>
      </c>
      <c r="B356" s="429" t="s">
        <v>517</v>
      </c>
      <c r="C356" s="429"/>
      <c r="D356" s="429"/>
      <c r="E356" s="424" t="s">
        <v>90</v>
      </c>
      <c r="F356" s="37" t="s">
        <v>91</v>
      </c>
      <c r="G356" s="426" t="s">
        <v>92</v>
      </c>
    </row>
    <row r="357" spans="1:7" ht="15" customHeight="1" x14ac:dyDescent="0.25">
      <c r="A357" s="96">
        <f>A356+1</f>
        <v>2</v>
      </c>
      <c r="B357" s="410" t="s">
        <v>438</v>
      </c>
      <c r="C357" s="410"/>
      <c r="D357" s="410"/>
      <c r="E357" s="425"/>
      <c r="F357" s="2"/>
      <c r="G357" s="299"/>
    </row>
    <row r="358" spans="1:7" ht="15" customHeight="1" x14ac:dyDescent="0.25">
      <c r="A358" s="30">
        <v>3</v>
      </c>
      <c r="B358" s="410" t="s">
        <v>516</v>
      </c>
      <c r="C358" s="410"/>
      <c r="D358" s="410"/>
      <c r="E358" s="425"/>
      <c r="F358" s="2"/>
      <c r="G358" s="299"/>
    </row>
    <row r="359" spans="1:7" ht="15" customHeight="1" x14ac:dyDescent="0.25">
      <c r="A359" s="96">
        <f t="shared" ref="A359" si="20">A358+1</f>
        <v>4</v>
      </c>
      <c r="B359" s="444" t="s">
        <v>436</v>
      </c>
      <c r="C359" s="444"/>
      <c r="D359" s="444"/>
      <c r="E359" s="425"/>
      <c r="F359" s="2"/>
      <c r="G359" s="299"/>
    </row>
    <row r="360" spans="1:7" ht="15" customHeight="1" x14ac:dyDescent="0.25">
      <c r="A360" s="30">
        <v>5</v>
      </c>
      <c r="B360" s="554" t="s">
        <v>437</v>
      </c>
      <c r="C360" s="554"/>
      <c r="D360" s="554"/>
      <c r="E360" s="425"/>
      <c r="F360" s="2"/>
      <c r="G360" s="299"/>
    </row>
    <row r="361" spans="1:7" ht="15" customHeight="1" x14ac:dyDescent="0.25">
      <c r="A361" s="96">
        <v>6</v>
      </c>
      <c r="B361" s="410" t="s">
        <v>125</v>
      </c>
      <c r="C361" s="410"/>
      <c r="D361" s="410"/>
      <c r="E361" s="425"/>
      <c r="F361" s="2"/>
      <c r="G361" s="299"/>
    </row>
    <row r="362" spans="1:7" ht="15" customHeight="1" thickBot="1" x14ac:dyDescent="0.3">
      <c r="A362" s="197">
        <v>7</v>
      </c>
      <c r="B362" s="409" t="s">
        <v>439</v>
      </c>
      <c r="C362" s="409"/>
      <c r="D362" s="409"/>
      <c r="E362" s="302"/>
      <c r="F362" s="3"/>
      <c r="G362" s="300"/>
    </row>
    <row r="363" spans="1:7" ht="20.25" customHeight="1" thickBot="1" x14ac:dyDescent="0.3">
      <c r="A363" s="164" t="s">
        <v>642</v>
      </c>
      <c r="B363" s="440" t="s">
        <v>639</v>
      </c>
      <c r="C363" s="440"/>
      <c r="D363" s="107">
        <f>D364+D371</f>
        <v>18</v>
      </c>
      <c r="E363" s="345" t="s">
        <v>661</v>
      </c>
      <c r="F363" s="346"/>
      <c r="G363" s="347"/>
    </row>
    <row r="364" spans="1:7" ht="23.25" customHeight="1" thickBot="1" x14ac:dyDescent="0.3">
      <c r="A364" s="162" t="s">
        <v>659</v>
      </c>
      <c r="B364" s="33" t="s">
        <v>643</v>
      </c>
      <c r="C364" s="33" t="s">
        <v>284</v>
      </c>
      <c r="D364" s="34">
        <v>10</v>
      </c>
      <c r="E364" s="349" t="s">
        <v>76</v>
      </c>
      <c r="F364" s="350"/>
      <c r="G364" s="334"/>
    </row>
    <row r="365" spans="1:7" ht="15" customHeight="1" x14ac:dyDescent="0.25">
      <c r="A365" s="30">
        <v>1</v>
      </c>
      <c r="B365" s="430" t="s">
        <v>77</v>
      </c>
      <c r="C365" s="431"/>
      <c r="D365" s="432"/>
      <c r="E365" s="388" t="s">
        <v>90</v>
      </c>
      <c r="F365" s="37" t="s">
        <v>91</v>
      </c>
      <c r="G365" s="433" t="s">
        <v>92</v>
      </c>
    </row>
    <row r="366" spans="1:7" ht="15" customHeight="1" x14ac:dyDescent="0.25">
      <c r="A366" s="96">
        <f>+A365+1</f>
        <v>2</v>
      </c>
      <c r="B366" s="441" t="s">
        <v>135</v>
      </c>
      <c r="C366" s="442"/>
      <c r="D366" s="443"/>
      <c r="E366" s="388"/>
      <c r="F366" s="2"/>
      <c r="G366" s="433"/>
    </row>
    <row r="367" spans="1:7" ht="15" customHeight="1" x14ac:dyDescent="0.25">
      <c r="A367" s="96">
        <f t="shared" ref="A367:A370" si="21">+A366+1</f>
        <v>3</v>
      </c>
      <c r="B367" s="441" t="s">
        <v>78</v>
      </c>
      <c r="C367" s="442"/>
      <c r="D367" s="443"/>
      <c r="E367" s="388"/>
      <c r="F367" s="2"/>
      <c r="G367" s="433"/>
    </row>
    <row r="368" spans="1:7" ht="15" customHeight="1" x14ac:dyDescent="0.25">
      <c r="A368" s="96">
        <f t="shared" si="21"/>
        <v>4</v>
      </c>
      <c r="B368" s="441" t="s">
        <v>79</v>
      </c>
      <c r="C368" s="442"/>
      <c r="D368" s="443"/>
      <c r="E368" s="388"/>
      <c r="F368" s="2"/>
      <c r="G368" s="433"/>
    </row>
    <row r="369" spans="1:7" ht="15" customHeight="1" x14ac:dyDescent="0.25">
      <c r="A369" s="96">
        <f t="shared" si="21"/>
        <v>5</v>
      </c>
      <c r="B369" s="441" t="s">
        <v>113</v>
      </c>
      <c r="C369" s="442"/>
      <c r="D369" s="443"/>
      <c r="E369" s="388"/>
      <c r="F369" s="2"/>
      <c r="G369" s="433"/>
    </row>
    <row r="370" spans="1:7" ht="15" customHeight="1" thickBot="1" x14ac:dyDescent="0.3">
      <c r="A370" s="96">
        <f t="shared" si="21"/>
        <v>6</v>
      </c>
      <c r="B370" s="551" t="s">
        <v>126</v>
      </c>
      <c r="C370" s="552"/>
      <c r="D370" s="553"/>
      <c r="E370" s="423"/>
      <c r="F370" s="3"/>
      <c r="G370" s="434"/>
    </row>
    <row r="371" spans="1:7" ht="25.5" customHeight="1" thickBot="1" x14ac:dyDescent="0.3">
      <c r="A371" s="162" t="s">
        <v>660</v>
      </c>
      <c r="B371" s="33" t="s">
        <v>644</v>
      </c>
      <c r="C371" s="33" t="s">
        <v>285</v>
      </c>
      <c r="D371" s="34">
        <v>8</v>
      </c>
      <c r="E371" s="349" t="s">
        <v>76</v>
      </c>
      <c r="F371" s="350"/>
      <c r="G371" s="334"/>
    </row>
    <row r="372" spans="1:7" ht="15" customHeight="1" x14ac:dyDescent="0.25">
      <c r="A372" s="30">
        <v>1</v>
      </c>
      <c r="B372" s="430" t="s">
        <v>286</v>
      </c>
      <c r="C372" s="431"/>
      <c r="D372" s="432"/>
      <c r="E372" s="388" t="s">
        <v>90</v>
      </c>
      <c r="F372" s="37" t="s">
        <v>91</v>
      </c>
      <c r="G372" s="426" t="s">
        <v>92</v>
      </c>
    </row>
    <row r="373" spans="1:7" ht="15" customHeight="1" x14ac:dyDescent="0.25">
      <c r="A373" s="96">
        <f>A372+1</f>
        <v>2</v>
      </c>
      <c r="B373" s="441" t="s">
        <v>135</v>
      </c>
      <c r="C373" s="442"/>
      <c r="D373" s="443"/>
      <c r="E373" s="388"/>
      <c r="F373" s="2"/>
      <c r="G373" s="299"/>
    </row>
    <row r="374" spans="1:7" ht="15" customHeight="1" x14ac:dyDescent="0.25">
      <c r="A374" s="96">
        <f t="shared" ref="A374:A380" si="22">A373+1</f>
        <v>3</v>
      </c>
      <c r="B374" s="441" t="s">
        <v>287</v>
      </c>
      <c r="C374" s="442"/>
      <c r="D374" s="443"/>
      <c r="E374" s="388"/>
      <c r="F374" s="2"/>
      <c r="G374" s="299"/>
    </row>
    <row r="375" spans="1:7" ht="15" customHeight="1" x14ac:dyDescent="0.25">
      <c r="A375" s="96">
        <f t="shared" si="22"/>
        <v>4</v>
      </c>
      <c r="B375" s="441" t="s">
        <v>288</v>
      </c>
      <c r="C375" s="442"/>
      <c r="D375" s="443"/>
      <c r="E375" s="388"/>
      <c r="F375" s="2"/>
      <c r="G375" s="299"/>
    </row>
    <row r="376" spans="1:7" ht="15" customHeight="1" x14ac:dyDescent="0.25">
      <c r="A376" s="96">
        <f t="shared" si="22"/>
        <v>5</v>
      </c>
      <c r="B376" s="441" t="s">
        <v>289</v>
      </c>
      <c r="C376" s="442"/>
      <c r="D376" s="443"/>
      <c r="E376" s="388"/>
      <c r="F376" s="2"/>
      <c r="G376" s="299"/>
    </row>
    <row r="377" spans="1:7" ht="15" customHeight="1" x14ac:dyDescent="0.25">
      <c r="A377" s="96">
        <f t="shared" si="22"/>
        <v>6</v>
      </c>
      <c r="B377" s="441" t="s">
        <v>290</v>
      </c>
      <c r="C377" s="442"/>
      <c r="D377" s="443"/>
      <c r="E377" s="388"/>
      <c r="F377" s="5"/>
      <c r="G377" s="299"/>
    </row>
    <row r="378" spans="1:7" ht="15" customHeight="1" x14ac:dyDescent="0.25">
      <c r="A378" s="96">
        <f t="shared" si="22"/>
        <v>7</v>
      </c>
      <c r="B378" s="441" t="s">
        <v>291</v>
      </c>
      <c r="C378" s="442"/>
      <c r="D378" s="443"/>
      <c r="E378" s="388"/>
      <c r="F378" s="5"/>
      <c r="G378" s="299"/>
    </row>
    <row r="379" spans="1:7" ht="15" customHeight="1" x14ac:dyDescent="0.25">
      <c r="A379" s="96">
        <f t="shared" si="22"/>
        <v>8</v>
      </c>
      <c r="B379" s="441" t="s">
        <v>292</v>
      </c>
      <c r="C379" s="442"/>
      <c r="D379" s="443"/>
      <c r="E379" s="388"/>
      <c r="F379" s="5"/>
      <c r="G379" s="299"/>
    </row>
    <row r="380" spans="1:7" ht="74.25" customHeight="1" thickBot="1" x14ac:dyDescent="0.3">
      <c r="A380" s="176">
        <f t="shared" si="22"/>
        <v>9</v>
      </c>
      <c r="B380" s="464" t="s">
        <v>301</v>
      </c>
      <c r="C380" s="465"/>
      <c r="D380" s="466"/>
      <c r="E380" s="388"/>
      <c r="F380" s="5"/>
      <c r="G380" s="408"/>
    </row>
    <row r="381" spans="1:7" ht="27" customHeight="1" thickBot="1" x14ac:dyDescent="0.3">
      <c r="A381" s="160">
        <v>3</v>
      </c>
      <c r="B381" s="544" t="s">
        <v>66</v>
      </c>
      <c r="C381" s="544"/>
      <c r="D381" s="104">
        <f>D382</f>
        <v>25</v>
      </c>
      <c r="E381" s="545" t="s">
        <v>66</v>
      </c>
      <c r="F381" s="546"/>
      <c r="G381" s="547"/>
    </row>
    <row r="382" spans="1:7" ht="22.5" customHeight="1" thickBot="1" x14ac:dyDescent="0.3">
      <c r="A382" s="164" t="s">
        <v>67</v>
      </c>
      <c r="B382" s="440" t="s">
        <v>70</v>
      </c>
      <c r="C382" s="440"/>
      <c r="D382" s="107">
        <f>D383</f>
        <v>25</v>
      </c>
      <c r="E382" s="399" t="s">
        <v>70</v>
      </c>
      <c r="F382" s="400"/>
      <c r="G382" s="401"/>
    </row>
    <row r="383" spans="1:7" ht="19.5" customHeight="1" thickBot="1" x14ac:dyDescent="0.3">
      <c r="A383" s="162" t="s">
        <v>68</v>
      </c>
      <c r="B383" s="33" t="s">
        <v>482</v>
      </c>
      <c r="C383" s="33" t="s">
        <v>74</v>
      </c>
      <c r="D383" s="34">
        <v>25</v>
      </c>
      <c r="E383" s="576" t="s">
        <v>74</v>
      </c>
      <c r="F383" s="577"/>
      <c r="G383" s="453"/>
    </row>
    <row r="384" spans="1:7" ht="32.25" customHeight="1" x14ac:dyDescent="0.25">
      <c r="A384" s="112">
        <v>1</v>
      </c>
      <c r="B384" s="548" t="s">
        <v>308</v>
      </c>
      <c r="C384" s="549"/>
      <c r="D384" s="550"/>
      <c r="E384" s="578" t="s">
        <v>90</v>
      </c>
      <c r="F384" s="2" t="s">
        <v>91</v>
      </c>
      <c r="G384" s="580" t="s">
        <v>92</v>
      </c>
    </row>
    <row r="385" spans="1:7" ht="15" customHeight="1" x14ac:dyDescent="0.25">
      <c r="A385" s="96">
        <f>+A384+1</f>
        <v>2</v>
      </c>
      <c r="B385" s="427" t="s">
        <v>309</v>
      </c>
      <c r="C385" s="428"/>
      <c r="D385" s="435"/>
      <c r="E385" s="458"/>
      <c r="F385" s="2"/>
      <c r="G385" s="433"/>
    </row>
    <row r="386" spans="1:7" ht="15" customHeight="1" x14ac:dyDescent="0.25">
      <c r="A386" s="96">
        <f t="shared" ref="A386:A395" si="23">+A385+1</f>
        <v>3</v>
      </c>
      <c r="B386" s="427" t="s">
        <v>313</v>
      </c>
      <c r="C386" s="428"/>
      <c r="D386" s="435"/>
      <c r="E386" s="458"/>
      <c r="F386" s="2"/>
      <c r="G386" s="433"/>
    </row>
    <row r="387" spans="1:7" ht="33.75" customHeight="1" x14ac:dyDescent="0.25">
      <c r="A387" s="96">
        <f t="shared" si="23"/>
        <v>4</v>
      </c>
      <c r="B387" s="427" t="s">
        <v>310</v>
      </c>
      <c r="C387" s="428"/>
      <c r="D387" s="435"/>
      <c r="E387" s="458"/>
      <c r="F387" s="2"/>
      <c r="G387" s="433"/>
    </row>
    <row r="388" spans="1:7" ht="35.25" customHeight="1" x14ac:dyDescent="0.25">
      <c r="A388" s="96">
        <f t="shared" si="23"/>
        <v>5</v>
      </c>
      <c r="B388" s="427" t="s">
        <v>311</v>
      </c>
      <c r="C388" s="428"/>
      <c r="D388" s="435"/>
      <c r="E388" s="458"/>
      <c r="F388" s="2"/>
      <c r="G388" s="433"/>
    </row>
    <row r="389" spans="1:7" ht="33.75" customHeight="1" x14ac:dyDescent="0.15">
      <c r="A389" s="96">
        <f t="shared" si="23"/>
        <v>6</v>
      </c>
      <c r="B389" s="565" t="s">
        <v>312</v>
      </c>
      <c r="C389" s="566"/>
      <c r="D389" s="567"/>
      <c r="E389" s="458"/>
      <c r="F389" s="2"/>
      <c r="G389" s="433"/>
    </row>
    <row r="390" spans="1:7" ht="15" customHeight="1" x14ac:dyDescent="0.25">
      <c r="A390" s="96">
        <f t="shared" si="23"/>
        <v>7</v>
      </c>
      <c r="B390" s="427" t="s">
        <v>307</v>
      </c>
      <c r="C390" s="428"/>
      <c r="D390" s="435"/>
      <c r="E390" s="458"/>
      <c r="F390" s="2"/>
      <c r="G390" s="433"/>
    </row>
    <row r="391" spans="1:7" ht="15" customHeight="1" x14ac:dyDescent="0.25">
      <c r="A391" s="96">
        <f t="shared" si="23"/>
        <v>8</v>
      </c>
      <c r="B391" s="427" t="s">
        <v>112</v>
      </c>
      <c r="C391" s="428"/>
      <c r="D391" s="435"/>
      <c r="E391" s="458"/>
      <c r="F391" s="2"/>
      <c r="G391" s="433"/>
    </row>
    <row r="392" spans="1:7" ht="15" customHeight="1" x14ac:dyDescent="0.25">
      <c r="A392" s="96">
        <f t="shared" si="23"/>
        <v>9</v>
      </c>
      <c r="B392" s="427" t="s">
        <v>1043</v>
      </c>
      <c r="C392" s="428"/>
      <c r="D392" s="435"/>
      <c r="E392" s="458"/>
      <c r="F392" s="2"/>
      <c r="G392" s="433"/>
    </row>
    <row r="393" spans="1:7" ht="15" customHeight="1" x14ac:dyDescent="0.25">
      <c r="A393" s="96">
        <f t="shared" si="23"/>
        <v>10</v>
      </c>
      <c r="B393" s="427" t="s">
        <v>126</v>
      </c>
      <c r="C393" s="428"/>
      <c r="D393" s="435"/>
      <c r="E393" s="458"/>
      <c r="F393" s="2"/>
      <c r="G393" s="433"/>
    </row>
    <row r="394" spans="1:7" ht="15" customHeight="1" x14ac:dyDescent="0.25">
      <c r="A394" s="96">
        <f t="shared" si="23"/>
        <v>11</v>
      </c>
      <c r="B394" s="427" t="s">
        <v>187</v>
      </c>
      <c r="C394" s="428"/>
      <c r="D394" s="435"/>
      <c r="E394" s="458"/>
      <c r="F394" s="2"/>
      <c r="G394" s="433"/>
    </row>
    <row r="395" spans="1:7" ht="15" customHeight="1" thickBot="1" x14ac:dyDescent="0.3">
      <c r="A395" s="280">
        <f t="shared" si="23"/>
        <v>12</v>
      </c>
      <c r="B395" s="303" t="s">
        <v>1042</v>
      </c>
      <c r="C395" s="304"/>
      <c r="D395" s="305"/>
      <c r="E395" s="579"/>
      <c r="F395" s="2"/>
      <c r="G395" s="434"/>
    </row>
    <row r="396" spans="1:7" ht="27" customHeight="1" thickBot="1" x14ac:dyDescent="0.3">
      <c r="A396" s="133">
        <v>4</v>
      </c>
      <c r="B396" s="339" t="s">
        <v>649</v>
      </c>
      <c r="C396" s="339"/>
      <c r="D396" s="105"/>
      <c r="E396" s="293" t="s">
        <v>84</v>
      </c>
      <c r="F396" s="414"/>
      <c r="G396" s="294"/>
    </row>
    <row r="397" spans="1:7" ht="21" customHeight="1" thickBot="1" x14ac:dyDescent="0.3">
      <c r="A397" s="165" t="s">
        <v>299</v>
      </c>
      <c r="B397" s="402" t="s">
        <v>648</v>
      </c>
      <c r="C397" s="402"/>
      <c r="D397" s="108"/>
      <c r="E397" s="399" t="s">
        <v>632</v>
      </c>
      <c r="F397" s="400"/>
      <c r="G397" s="401"/>
    </row>
    <row r="398" spans="1:7" ht="18.75" customHeight="1" thickBot="1" x14ac:dyDescent="0.3">
      <c r="A398" s="166" t="s">
        <v>302</v>
      </c>
      <c r="B398" s="404" t="s">
        <v>645</v>
      </c>
      <c r="C398" s="404"/>
      <c r="D398" s="109"/>
      <c r="E398" s="572" t="s">
        <v>645</v>
      </c>
      <c r="F398" s="573"/>
      <c r="G398" s="574"/>
    </row>
    <row r="399" spans="1:7" ht="18.75" customHeight="1" thickBot="1" x14ac:dyDescent="0.3">
      <c r="A399" s="179" t="s">
        <v>304</v>
      </c>
      <c r="B399" s="180" t="s">
        <v>483</v>
      </c>
      <c r="C399" s="180" t="s">
        <v>391</v>
      </c>
      <c r="D399" s="181">
        <v>1</v>
      </c>
      <c r="E399" s="467" t="s">
        <v>391</v>
      </c>
      <c r="F399" s="468"/>
      <c r="G399" s="469"/>
    </row>
    <row r="400" spans="1:7" x14ac:dyDescent="0.25">
      <c r="A400" s="309">
        <v>1</v>
      </c>
      <c r="B400" s="379" t="s">
        <v>808</v>
      </c>
      <c r="C400" s="380"/>
      <c r="D400" s="381"/>
      <c r="E400" s="388" t="s">
        <v>388</v>
      </c>
      <c r="F400" s="458"/>
      <c r="G400" s="306" t="s">
        <v>371</v>
      </c>
    </row>
    <row r="401" spans="1:7" x14ac:dyDescent="0.25">
      <c r="A401" s="310"/>
      <c r="B401" s="382"/>
      <c r="C401" s="383"/>
      <c r="D401" s="384"/>
      <c r="E401" s="335"/>
      <c r="F401" s="560"/>
      <c r="G401" s="307"/>
    </row>
    <row r="402" spans="1:7" x14ac:dyDescent="0.25">
      <c r="A402" s="310"/>
      <c r="B402" s="382"/>
      <c r="C402" s="383"/>
      <c r="D402" s="384"/>
      <c r="E402" s="335"/>
      <c r="F402" s="560"/>
      <c r="G402" s="307"/>
    </row>
    <row r="403" spans="1:7" ht="13.5" thickBot="1" x14ac:dyDescent="0.3">
      <c r="A403" s="311"/>
      <c r="B403" s="385"/>
      <c r="C403" s="386"/>
      <c r="D403" s="387"/>
      <c r="E403" s="575"/>
      <c r="F403" s="458"/>
      <c r="G403" s="308"/>
    </row>
    <row r="404" spans="1:7" ht="19.5" customHeight="1" thickBot="1" x14ac:dyDescent="0.3">
      <c r="A404" s="166" t="s">
        <v>662</v>
      </c>
      <c r="B404" s="404" t="s">
        <v>646</v>
      </c>
      <c r="C404" s="404"/>
      <c r="D404" s="109"/>
      <c r="E404" s="331" t="s">
        <v>646</v>
      </c>
      <c r="F404" s="332"/>
      <c r="G404" s="333"/>
    </row>
    <row r="405" spans="1:7" ht="28.5" customHeight="1" thickBot="1" x14ac:dyDescent="0.3">
      <c r="A405" s="179" t="s">
        <v>663</v>
      </c>
      <c r="B405" s="180" t="s">
        <v>484</v>
      </c>
      <c r="C405" s="180" t="s">
        <v>832</v>
      </c>
      <c r="D405" s="181">
        <v>1</v>
      </c>
      <c r="E405" s="467" t="s">
        <v>832</v>
      </c>
      <c r="F405" s="468"/>
      <c r="G405" s="469"/>
    </row>
    <row r="406" spans="1:7" x14ac:dyDescent="0.25">
      <c r="A406" s="309">
        <v>1</v>
      </c>
      <c r="B406" s="379" t="s">
        <v>809</v>
      </c>
      <c r="C406" s="380"/>
      <c r="D406" s="380"/>
      <c r="E406" s="372" t="s">
        <v>388</v>
      </c>
      <c r="F406" s="454"/>
      <c r="G406" s="306" t="s">
        <v>371</v>
      </c>
    </row>
    <row r="407" spans="1:7" x14ac:dyDescent="0.25">
      <c r="A407" s="310"/>
      <c r="B407" s="382"/>
      <c r="C407" s="383"/>
      <c r="D407" s="383"/>
      <c r="E407" s="568"/>
      <c r="F407" s="560"/>
      <c r="G407" s="307"/>
    </row>
    <row r="408" spans="1:7" x14ac:dyDescent="0.25">
      <c r="A408" s="310"/>
      <c r="B408" s="382"/>
      <c r="C408" s="383"/>
      <c r="D408" s="383"/>
      <c r="E408" s="568"/>
      <c r="F408" s="560"/>
      <c r="G408" s="307"/>
    </row>
    <row r="409" spans="1:7" ht="13.5" thickBot="1" x14ac:dyDescent="0.3">
      <c r="A409" s="310"/>
      <c r="B409" s="382"/>
      <c r="C409" s="383"/>
      <c r="D409" s="383"/>
      <c r="E409" s="568"/>
      <c r="F409" s="560"/>
      <c r="G409" s="307"/>
    </row>
    <row r="410" spans="1:7" ht="13.5" thickBot="1" x14ac:dyDescent="0.3">
      <c r="A410" s="166" t="s">
        <v>664</v>
      </c>
      <c r="B410" s="404" t="s">
        <v>651</v>
      </c>
      <c r="C410" s="404"/>
      <c r="D410" s="109"/>
      <c r="E410" s="331" t="s">
        <v>651</v>
      </c>
      <c r="F410" s="332"/>
      <c r="G410" s="333"/>
    </row>
    <row r="411" spans="1:7" ht="26.25" customHeight="1" thickBot="1" x14ac:dyDescent="0.3">
      <c r="A411" s="179" t="s">
        <v>665</v>
      </c>
      <c r="B411" s="180" t="s">
        <v>485</v>
      </c>
      <c r="C411" s="180" t="s">
        <v>652</v>
      </c>
      <c r="D411" s="181">
        <v>1</v>
      </c>
      <c r="E411" s="467" t="s">
        <v>652</v>
      </c>
      <c r="F411" s="468"/>
      <c r="G411" s="469"/>
    </row>
    <row r="412" spans="1:7" ht="12.75" customHeight="1" x14ac:dyDescent="0.25">
      <c r="A412" s="309">
        <v>1</v>
      </c>
      <c r="B412" s="379" t="s">
        <v>810</v>
      </c>
      <c r="C412" s="380"/>
      <c r="D412" s="381"/>
      <c r="E412" s="459" t="s">
        <v>388</v>
      </c>
      <c r="F412" s="454"/>
      <c r="G412" s="306" t="s">
        <v>371</v>
      </c>
    </row>
    <row r="413" spans="1:7" x14ac:dyDescent="0.25">
      <c r="A413" s="310"/>
      <c r="B413" s="382"/>
      <c r="C413" s="383"/>
      <c r="D413" s="384"/>
      <c r="E413" s="335"/>
      <c r="F413" s="560"/>
      <c r="G413" s="307"/>
    </row>
    <row r="414" spans="1:7" x14ac:dyDescent="0.25">
      <c r="A414" s="310"/>
      <c r="B414" s="382"/>
      <c r="C414" s="383"/>
      <c r="D414" s="384"/>
      <c r="E414" s="335"/>
      <c r="F414" s="560"/>
      <c r="G414" s="307"/>
    </row>
    <row r="415" spans="1:7" ht="13.5" thickBot="1" x14ac:dyDescent="0.3">
      <c r="A415" s="311"/>
      <c r="B415" s="385"/>
      <c r="C415" s="386"/>
      <c r="D415" s="387"/>
      <c r="E415" s="561"/>
      <c r="F415" s="562"/>
      <c r="G415" s="308"/>
    </row>
    <row r="416" spans="1:7" ht="22.5" customHeight="1" thickBot="1" x14ac:dyDescent="0.3">
      <c r="A416" s="166" t="s">
        <v>674</v>
      </c>
      <c r="B416" s="404" t="s">
        <v>647</v>
      </c>
      <c r="C416" s="404"/>
      <c r="D416" s="109"/>
      <c r="E416" s="331" t="s">
        <v>370</v>
      </c>
      <c r="F416" s="332"/>
      <c r="G416" s="333"/>
    </row>
    <row r="417" spans="1:7" ht="16.5" customHeight="1" thickBot="1" x14ac:dyDescent="0.3">
      <c r="A417" s="179" t="s">
        <v>675</v>
      </c>
      <c r="B417" s="180" t="s">
        <v>486</v>
      </c>
      <c r="C417" s="180" t="s">
        <v>369</v>
      </c>
      <c r="D417" s="181">
        <v>1</v>
      </c>
      <c r="E417" s="467" t="s">
        <v>369</v>
      </c>
      <c r="F417" s="468"/>
      <c r="G417" s="469"/>
    </row>
    <row r="418" spans="1:7" x14ac:dyDescent="0.25">
      <c r="A418" s="309">
        <v>1</v>
      </c>
      <c r="B418" s="379" t="s">
        <v>811</v>
      </c>
      <c r="C418" s="380"/>
      <c r="D418" s="381"/>
      <c r="E418" s="460" t="s">
        <v>388</v>
      </c>
      <c r="F418" s="424"/>
      <c r="G418" s="306" t="s">
        <v>371</v>
      </c>
    </row>
    <row r="419" spans="1:7" ht="15" customHeight="1" x14ac:dyDescent="0.25">
      <c r="A419" s="310"/>
      <c r="B419" s="382"/>
      <c r="C419" s="383"/>
      <c r="D419" s="384"/>
      <c r="E419" s="315"/>
      <c r="F419" s="315"/>
      <c r="G419" s="307"/>
    </row>
    <row r="420" spans="1:7" ht="15" customHeight="1" x14ac:dyDescent="0.25">
      <c r="A420" s="310"/>
      <c r="B420" s="382"/>
      <c r="C420" s="383"/>
      <c r="D420" s="384"/>
      <c r="E420" s="315"/>
      <c r="F420" s="315"/>
      <c r="G420" s="307"/>
    </row>
    <row r="421" spans="1:7" ht="15.75" customHeight="1" thickBot="1" x14ac:dyDescent="0.3">
      <c r="A421" s="311"/>
      <c r="B421" s="385"/>
      <c r="C421" s="386"/>
      <c r="D421" s="387"/>
      <c r="E421" s="378"/>
      <c r="F421" s="378"/>
      <c r="G421" s="308"/>
    </row>
    <row r="422" spans="1:7" ht="20.25" customHeight="1" thickBot="1" x14ac:dyDescent="0.3">
      <c r="A422" s="179" t="s">
        <v>666</v>
      </c>
      <c r="B422" s="180" t="s">
        <v>487</v>
      </c>
      <c r="C422" s="180" t="s">
        <v>368</v>
      </c>
      <c r="D422" s="181">
        <v>1</v>
      </c>
      <c r="E422" s="467" t="s">
        <v>368</v>
      </c>
      <c r="F422" s="468"/>
      <c r="G422" s="469"/>
    </row>
    <row r="423" spans="1:7" x14ac:dyDescent="0.25">
      <c r="A423" s="309">
        <v>1</v>
      </c>
      <c r="B423" s="379" t="s">
        <v>812</v>
      </c>
      <c r="C423" s="380"/>
      <c r="D423" s="381"/>
      <c r="E423" s="388" t="s">
        <v>388</v>
      </c>
      <c r="F423" s="389"/>
      <c r="G423" s="306" t="s">
        <v>371</v>
      </c>
    </row>
    <row r="424" spans="1:7" x14ac:dyDescent="0.25">
      <c r="A424" s="310"/>
      <c r="B424" s="382"/>
      <c r="C424" s="383"/>
      <c r="D424" s="384"/>
      <c r="E424" s="315"/>
      <c r="F424" s="315"/>
      <c r="G424" s="307"/>
    </row>
    <row r="425" spans="1:7" x14ac:dyDescent="0.25">
      <c r="A425" s="310"/>
      <c r="B425" s="382"/>
      <c r="C425" s="383"/>
      <c r="D425" s="384"/>
      <c r="E425" s="315"/>
      <c r="F425" s="315"/>
      <c r="G425" s="307"/>
    </row>
    <row r="426" spans="1:7" ht="13.5" thickBot="1" x14ac:dyDescent="0.3">
      <c r="A426" s="311"/>
      <c r="B426" s="385"/>
      <c r="C426" s="386"/>
      <c r="D426" s="387"/>
      <c r="E426" s="378"/>
      <c r="F426" s="378"/>
      <c r="G426" s="308"/>
    </row>
    <row r="427" spans="1:7" ht="19.5" customHeight="1" thickBot="1" x14ac:dyDescent="0.3">
      <c r="A427" s="164" t="s">
        <v>300</v>
      </c>
      <c r="B427" s="343" t="s">
        <v>465</v>
      </c>
      <c r="C427" s="344"/>
      <c r="D427" s="106"/>
      <c r="E427" s="345" t="s">
        <v>465</v>
      </c>
      <c r="F427" s="346"/>
      <c r="G427" s="347"/>
    </row>
    <row r="428" spans="1:7" ht="18.75" customHeight="1" thickBot="1" x14ac:dyDescent="0.3">
      <c r="A428" s="167" t="s">
        <v>305</v>
      </c>
      <c r="B428" s="569" t="s">
        <v>374</v>
      </c>
      <c r="C428" s="570"/>
      <c r="D428" s="110"/>
      <c r="E428" s="341" t="s">
        <v>374</v>
      </c>
      <c r="F428" s="342"/>
      <c r="G428" s="348"/>
    </row>
    <row r="429" spans="1:7" ht="22.5" customHeight="1" thickBot="1" x14ac:dyDescent="0.3">
      <c r="A429" s="182" t="s">
        <v>306</v>
      </c>
      <c r="B429" s="183" t="s">
        <v>488</v>
      </c>
      <c r="C429" s="183" t="s">
        <v>468</v>
      </c>
      <c r="D429" s="184">
        <v>2</v>
      </c>
      <c r="E429" s="461" t="s">
        <v>468</v>
      </c>
      <c r="F429" s="462"/>
      <c r="G429" s="571"/>
    </row>
    <row r="430" spans="1:7" ht="12.75" customHeight="1" x14ac:dyDescent="0.25">
      <c r="A430" s="322">
        <v>1</v>
      </c>
      <c r="B430" s="324" t="s">
        <v>817</v>
      </c>
      <c r="C430" s="325"/>
      <c r="D430" s="325"/>
      <c r="E430" s="337" t="s">
        <v>388</v>
      </c>
      <c r="F430" s="338"/>
      <c r="G430" s="306" t="s">
        <v>371</v>
      </c>
    </row>
    <row r="431" spans="1:7" x14ac:dyDescent="0.25">
      <c r="A431" s="323"/>
      <c r="B431" s="326"/>
      <c r="C431" s="327"/>
      <c r="D431" s="327"/>
      <c r="E431" s="314"/>
      <c r="F431" s="335"/>
      <c r="G431" s="307"/>
    </row>
    <row r="432" spans="1:7" x14ac:dyDescent="0.25">
      <c r="A432" s="323"/>
      <c r="B432" s="326"/>
      <c r="C432" s="327"/>
      <c r="D432" s="327"/>
      <c r="E432" s="314"/>
      <c r="F432" s="335"/>
      <c r="G432" s="307"/>
    </row>
    <row r="433" spans="1:7" ht="13.5" thickBot="1" x14ac:dyDescent="0.3">
      <c r="A433" s="330"/>
      <c r="B433" s="328"/>
      <c r="C433" s="329"/>
      <c r="D433" s="329"/>
      <c r="E433" s="316"/>
      <c r="F433" s="336"/>
      <c r="G433" s="308"/>
    </row>
    <row r="434" spans="1:7" ht="26.25" customHeight="1" thickBot="1" x14ac:dyDescent="0.3">
      <c r="A434" s="179" t="s">
        <v>667</v>
      </c>
      <c r="B434" s="180" t="s">
        <v>489</v>
      </c>
      <c r="C434" s="180" t="s">
        <v>469</v>
      </c>
      <c r="D434" s="181">
        <v>1</v>
      </c>
      <c r="E434" s="461" t="s">
        <v>469</v>
      </c>
      <c r="F434" s="462"/>
      <c r="G434" s="463"/>
    </row>
    <row r="435" spans="1:7" ht="12.75" customHeight="1" x14ac:dyDescent="0.25">
      <c r="A435" s="323">
        <v>1</v>
      </c>
      <c r="B435" s="326" t="s">
        <v>818</v>
      </c>
      <c r="C435" s="327"/>
      <c r="D435" s="327"/>
      <c r="E435" s="337" t="s">
        <v>388</v>
      </c>
      <c r="F435" s="338"/>
      <c r="G435" s="306" t="s">
        <v>371</v>
      </c>
    </row>
    <row r="436" spans="1:7" x14ac:dyDescent="0.25">
      <c r="A436" s="323"/>
      <c r="B436" s="326"/>
      <c r="C436" s="327"/>
      <c r="D436" s="327"/>
      <c r="E436" s="314"/>
      <c r="F436" s="335"/>
      <c r="G436" s="307"/>
    </row>
    <row r="437" spans="1:7" x14ac:dyDescent="0.25">
      <c r="A437" s="323"/>
      <c r="B437" s="326"/>
      <c r="C437" s="327"/>
      <c r="D437" s="327"/>
      <c r="E437" s="314"/>
      <c r="F437" s="335"/>
      <c r="G437" s="307"/>
    </row>
    <row r="438" spans="1:7" ht="13.5" thickBot="1" x14ac:dyDescent="0.3">
      <c r="A438" s="330"/>
      <c r="B438" s="328"/>
      <c r="C438" s="329"/>
      <c r="D438" s="329"/>
      <c r="E438" s="316"/>
      <c r="F438" s="336"/>
      <c r="G438" s="308"/>
    </row>
    <row r="439" spans="1:7" ht="17.25" customHeight="1" thickBot="1" x14ac:dyDescent="0.3">
      <c r="A439" s="182" t="s">
        <v>668</v>
      </c>
      <c r="B439" s="183" t="s">
        <v>490</v>
      </c>
      <c r="C439" s="183" t="s">
        <v>634</v>
      </c>
      <c r="D439" s="184">
        <v>1</v>
      </c>
      <c r="E439" s="467" t="s">
        <v>634</v>
      </c>
      <c r="F439" s="468"/>
      <c r="G439" s="469"/>
    </row>
    <row r="440" spans="1:7" ht="12.75" customHeight="1" x14ac:dyDescent="0.25">
      <c r="A440" s="322">
        <v>1</v>
      </c>
      <c r="B440" s="324" t="s">
        <v>819</v>
      </c>
      <c r="C440" s="325"/>
      <c r="D440" s="325"/>
      <c r="E440" s="337" t="s">
        <v>388</v>
      </c>
      <c r="F440" s="398"/>
      <c r="G440" s="306" t="s">
        <v>371</v>
      </c>
    </row>
    <row r="441" spans="1:7" x14ac:dyDescent="0.25">
      <c r="A441" s="323"/>
      <c r="B441" s="326"/>
      <c r="C441" s="327"/>
      <c r="D441" s="327"/>
      <c r="E441" s="314"/>
      <c r="F441" s="315"/>
      <c r="G441" s="307"/>
    </row>
    <row r="442" spans="1:7" x14ac:dyDescent="0.25">
      <c r="A442" s="323"/>
      <c r="B442" s="326"/>
      <c r="C442" s="327"/>
      <c r="D442" s="327"/>
      <c r="E442" s="314"/>
      <c r="F442" s="315"/>
      <c r="G442" s="307"/>
    </row>
    <row r="443" spans="1:7" ht="13.5" thickBot="1" x14ac:dyDescent="0.3">
      <c r="A443" s="323"/>
      <c r="B443" s="326"/>
      <c r="C443" s="327"/>
      <c r="D443" s="327"/>
      <c r="E443" s="316"/>
      <c r="F443" s="317"/>
      <c r="G443" s="308"/>
    </row>
    <row r="444" spans="1:7" ht="19.5" customHeight="1" thickBot="1" x14ac:dyDescent="0.3">
      <c r="A444" s="169" t="s">
        <v>377</v>
      </c>
      <c r="B444" s="396" t="s">
        <v>375</v>
      </c>
      <c r="C444" s="397"/>
      <c r="D444" s="111"/>
      <c r="E444" s="331" t="s">
        <v>375</v>
      </c>
      <c r="F444" s="332"/>
      <c r="G444" s="333"/>
    </row>
    <row r="445" spans="1:7" ht="17.25" customHeight="1" thickBot="1" x14ac:dyDescent="0.3">
      <c r="A445" s="162" t="s">
        <v>496</v>
      </c>
      <c r="B445" s="33" t="s">
        <v>491</v>
      </c>
      <c r="C445" s="33" t="s">
        <v>807</v>
      </c>
      <c r="D445" s="34">
        <v>1276</v>
      </c>
      <c r="E445" s="295" t="s">
        <v>616</v>
      </c>
      <c r="F445" s="296"/>
      <c r="G445" s="334"/>
    </row>
    <row r="446" spans="1:7" ht="12.75" customHeight="1" x14ac:dyDescent="0.25">
      <c r="A446" s="322">
        <v>1</v>
      </c>
      <c r="B446" s="324" t="s">
        <v>813</v>
      </c>
      <c r="C446" s="325"/>
      <c r="D446" s="325"/>
      <c r="E446" s="337" t="s">
        <v>388</v>
      </c>
      <c r="F446" s="338"/>
      <c r="G446" s="306" t="s">
        <v>371</v>
      </c>
    </row>
    <row r="447" spans="1:7" x14ac:dyDescent="0.25">
      <c r="A447" s="323"/>
      <c r="B447" s="326"/>
      <c r="C447" s="327"/>
      <c r="D447" s="327"/>
      <c r="E447" s="314"/>
      <c r="F447" s="335"/>
      <c r="G447" s="307"/>
    </row>
    <row r="448" spans="1:7" x14ac:dyDescent="0.25">
      <c r="A448" s="323"/>
      <c r="B448" s="326"/>
      <c r="C448" s="327"/>
      <c r="D448" s="327"/>
      <c r="E448" s="314"/>
      <c r="F448" s="335"/>
      <c r="G448" s="307"/>
    </row>
    <row r="449" spans="1:7" ht="13.5" thickBot="1" x14ac:dyDescent="0.3">
      <c r="A449" s="330"/>
      <c r="B449" s="328"/>
      <c r="C449" s="329"/>
      <c r="D449" s="329"/>
      <c r="E449" s="316"/>
      <c r="F449" s="336"/>
      <c r="G449" s="308"/>
    </row>
    <row r="450" spans="1:7" ht="13.5" thickBot="1" x14ac:dyDescent="0.3">
      <c r="A450" s="162" t="s">
        <v>497</v>
      </c>
      <c r="B450" s="33" t="s">
        <v>492</v>
      </c>
      <c r="C450" s="33" t="s">
        <v>640</v>
      </c>
      <c r="D450" s="34">
        <v>1257</v>
      </c>
      <c r="E450" s="349" t="s">
        <v>471</v>
      </c>
      <c r="F450" s="350"/>
      <c r="G450" s="334"/>
    </row>
    <row r="451" spans="1:7" ht="12.75" customHeight="1" x14ac:dyDescent="0.25">
      <c r="A451" s="322">
        <v>1</v>
      </c>
      <c r="B451" s="324" t="s">
        <v>820</v>
      </c>
      <c r="C451" s="325"/>
      <c r="D451" s="325"/>
      <c r="E451" s="337" t="s">
        <v>388</v>
      </c>
      <c r="F451" s="338"/>
      <c r="G451" s="306" t="s">
        <v>92</v>
      </c>
    </row>
    <row r="452" spans="1:7" x14ac:dyDescent="0.25">
      <c r="A452" s="323"/>
      <c r="B452" s="326"/>
      <c r="C452" s="327"/>
      <c r="D452" s="327"/>
      <c r="E452" s="314"/>
      <c r="F452" s="335"/>
      <c r="G452" s="307"/>
    </row>
    <row r="453" spans="1:7" x14ac:dyDescent="0.25">
      <c r="A453" s="323"/>
      <c r="B453" s="326"/>
      <c r="C453" s="327"/>
      <c r="D453" s="327"/>
      <c r="E453" s="314"/>
      <c r="F453" s="335"/>
      <c r="G453" s="307"/>
    </row>
    <row r="454" spans="1:7" ht="13.5" thickBot="1" x14ac:dyDescent="0.3">
      <c r="A454" s="330"/>
      <c r="B454" s="328"/>
      <c r="C454" s="329"/>
      <c r="D454" s="329"/>
      <c r="E454" s="316"/>
      <c r="F454" s="336"/>
      <c r="G454" s="308"/>
    </row>
    <row r="455" spans="1:7" ht="13.5" thickBot="1" x14ac:dyDescent="0.3">
      <c r="A455" s="162" t="s">
        <v>497</v>
      </c>
      <c r="B455" s="33" t="s">
        <v>493</v>
      </c>
      <c r="C455" s="33" t="s">
        <v>834</v>
      </c>
      <c r="D455" s="34">
        <v>1</v>
      </c>
      <c r="E455" s="349" t="s">
        <v>471</v>
      </c>
      <c r="F455" s="350"/>
      <c r="G455" s="334"/>
    </row>
    <row r="456" spans="1:7" ht="12.75" customHeight="1" x14ac:dyDescent="0.25">
      <c r="A456" s="322">
        <v>1</v>
      </c>
      <c r="B456" s="324" t="s">
        <v>835</v>
      </c>
      <c r="C456" s="325"/>
      <c r="D456" s="325"/>
      <c r="E456" s="337" t="s">
        <v>388</v>
      </c>
      <c r="F456" s="338"/>
      <c r="G456" s="306" t="s">
        <v>371</v>
      </c>
    </row>
    <row r="457" spans="1:7" x14ac:dyDescent="0.25">
      <c r="A457" s="323"/>
      <c r="B457" s="326"/>
      <c r="C457" s="327"/>
      <c r="D457" s="327"/>
      <c r="E457" s="314"/>
      <c r="F457" s="335"/>
      <c r="G457" s="307"/>
    </row>
    <row r="458" spans="1:7" x14ac:dyDescent="0.25">
      <c r="A458" s="323"/>
      <c r="B458" s="326"/>
      <c r="C458" s="327"/>
      <c r="D458" s="327"/>
      <c r="E458" s="314"/>
      <c r="F458" s="335"/>
      <c r="G458" s="307"/>
    </row>
    <row r="459" spans="1:7" ht="13.5" thickBot="1" x14ac:dyDescent="0.3">
      <c r="A459" s="330"/>
      <c r="B459" s="328"/>
      <c r="C459" s="329"/>
      <c r="D459" s="329"/>
      <c r="E459" s="316"/>
      <c r="F459" s="336"/>
      <c r="G459" s="308"/>
    </row>
    <row r="460" spans="1:7" ht="13.5" customHeight="1" thickBot="1" x14ac:dyDescent="0.3">
      <c r="A460" s="166" t="s">
        <v>669</v>
      </c>
      <c r="B460" s="396" t="s">
        <v>376</v>
      </c>
      <c r="C460" s="397"/>
      <c r="D460" s="109"/>
      <c r="E460" s="331" t="s">
        <v>376</v>
      </c>
      <c r="F460" s="332"/>
      <c r="G460" s="333"/>
    </row>
    <row r="461" spans="1:7" ht="15" customHeight="1" thickBot="1" x14ac:dyDescent="0.3">
      <c r="A461" s="162" t="s">
        <v>670</v>
      </c>
      <c r="B461" s="33" t="s">
        <v>833</v>
      </c>
      <c r="C461" s="33" t="s">
        <v>472</v>
      </c>
      <c r="D461" s="38">
        <v>1</v>
      </c>
      <c r="E461" s="349" t="s">
        <v>472</v>
      </c>
      <c r="F461" s="350"/>
      <c r="G461" s="334"/>
    </row>
    <row r="462" spans="1:7" x14ac:dyDescent="0.25">
      <c r="A462" s="322">
        <v>1</v>
      </c>
      <c r="B462" s="324" t="s">
        <v>821</v>
      </c>
      <c r="C462" s="325"/>
      <c r="D462" s="405"/>
      <c r="E462" s="337" t="s">
        <v>388</v>
      </c>
      <c r="F462" s="338"/>
      <c r="G462" s="306" t="s">
        <v>371</v>
      </c>
    </row>
    <row r="463" spans="1:7" ht="15" customHeight="1" x14ac:dyDescent="0.25">
      <c r="A463" s="323"/>
      <c r="B463" s="326"/>
      <c r="C463" s="327"/>
      <c r="D463" s="406"/>
      <c r="E463" s="314"/>
      <c r="F463" s="335"/>
      <c r="G463" s="307"/>
    </row>
    <row r="464" spans="1:7" ht="15" customHeight="1" x14ac:dyDescent="0.25">
      <c r="A464" s="323"/>
      <c r="B464" s="326"/>
      <c r="C464" s="327"/>
      <c r="D464" s="406"/>
      <c r="E464" s="314"/>
      <c r="F464" s="335"/>
      <c r="G464" s="307"/>
    </row>
    <row r="465" spans="1:7" ht="15.75" customHeight="1" thickBot="1" x14ac:dyDescent="0.3">
      <c r="A465" s="330"/>
      <c r="B465" s="328"/>
      <c r="C465" s="329"/>
      <c r="D465" s="407"/>
      <c r="E465" s="316"/>
      <c r="F465" s="336"/>
      <c r="G465" s="308"/>
    </row>
    <row r="466" spans="1:7" ht="17.25" customHeight="1" thickBot="1" x14ac:dyDescent="0.3">
      <c r="A466" s="169" t="s">
        <v>671</v>
      </c>
      <c r="B466" s="396" t="s">
        <v>378</v>
      </c>
      <c r="C466" s="397"/>
      <c r="D466" s="111"/>
      <c r="E466" s="341" t="str">
        <f>B466</f>
        <v>SEGURIDAD DE SERVICIOS DE CORREO ELECTRONICO</v>
      </c>
      <c r="F466" s="342"/>
      <c r="G466" s="348"/>
    </row>
    <row r="467" spans="1:7" ht="24" customHeight="1" thickBot="1" x14ac:dyDescent="0.3">
      <c r="A467" s="162" t="s">
        <v>672</v>
      </c>
      <c r="B467" s="33" t="s">
        <v>494</v>
      </c>
      <c r="C467" s="33" t="s">
        <v>470</v>
      </c>
      <c r="D467" s="34">
        <v>2</v>
      </c>
      <c r="E467" s="349" t="s">
        <v>470</v>
      </c>
      <c r="F467" s="350"/>
      <c r="G467" s="334"/>
    </row>
    <row r="468" spans="1:7" ht="12.75" customHeight="1" x14ac:dyDescent="0.25">
      <c r="A468" s="322">
        <v>1</v>
      </c>
      <c r="B468" s="324" t="s">
        <v>822</v>
      </c>
      <c r="C468" s="325"/>
      <c r="D468" s="325"/>
      <c r="E468" s="337" t="s">
        <v>388</v>
      </c>
      <c r="F468" s="338"/>
      <c r="G468" s="306" t="s">
        <v>371</v>
      </c>
    </row>
    <row r="469" spans="1:7" x14ac:dyDescent="0.25">
      <c r="A469" s="323"/>
      <c r="B469" s="326"/>
      <c r="C469" s="327"/>
      <c r="D469" s="327"/>
      <c r="E469" s="314"/>
      <c r="F469" s="335"/>
      <c r="G469" s="307"/>
    </row>
    <row r="470" spans="1:7" x14ac:dyDescent="0.25">
      <c r="A470" s="323"/>
      <c r="B470" s="326"/>
      <c r="C470" s="327"/>
      <c r="D470" s="327"/>
      <c r="E470" s="314"/>
      <c r="F470" s="335"/>
      <c r="G470" s="307"/>
    </row>
    <row r="471" spans="1:7" ht="13.5" thickBot="1" x14ac:dyDescent="0.3">
      <c r="A471" s="330"/>
      <c r="B471" s="328"/>
      <c r="C471" s="329"/>
      <c r="D471" s="329"/>
      <c r="E471" s="316"/>
      <c r="F471" s="336"/>
      <c r="G471" s="308"/>
    </row>
    <row r="472" spans="1:7" ht="13.5" customHeight="1" thickBot="1" x14ac:dyDescent="0.3">
      <c r="A472" s="166" t="s">
        <v>676</v>
      </c>
      <c r="B472" s="396" t="s">
        <v>678</v>
      </c>
      <c r="C472" s="397"/>
      <c r="D472" s="109"/>
      <c r="E472" s="341" t="str">
        <f>B472</f>
        <v>SERVICIOS DE BACKUP</v>
      </c>
      <c r="F472" s="342"/>
      <c r="G472" s="333"/>
    </row>
    <row r="473" spans="1:7" ht="15" customHeight="1" thickBot="1" x14ac:dyDescent="0.3">
      <c r="A473" s="162" t="s">
        <v>677</v>
      </c>
      <c r="B473" s="33" t="s">
        <v>495</v>
      </c>
      <c r="C473" s="33" t="s">
        <v>466</v>
      </c>
      <c r="D473" s="34">
        <v>1</v>
      </c>
      <c r="E473" s="295" t="s">
        <v>466</v>
      </c>
      <c r="F473" s="296"/>
      <c r="G473" s="334"/>
    </row>
    <row r="474" spans="1:7" x14ac:dyDescent="0.25">
      <c r="A474" s="322">
        <v>1</v>
      </c>
      <c r="B474" s="324" t="s">
        <v>823</v>
      </c>
      <c r="C474" s="325"/>
      <c r="D474" s="325"/>
      <c r="E474" s="337" t="s">
        <v>388</v>
      </c>
      <c r="F474" s="338"/>
      <c r="G474" s="306" t="s">
        <v>371</v>
      </c>
    </row>
    <row r="475" spans="1:7" x14ac:dyDescent="0.25">
      <c r="A475" s="323"/>
      <c r="B475" s="326"/>
      <c r="C475" s="327"/>
      <c r="D475" s="327"/>
      <c r="E475" s="314"/>
      <c r="F475" s="335"/>
      <c r="G475" s="307"/>
    </row>
    <row r="476" spans="1:7" x14ac:dyDescent="0.25">
      <c r="A476" s="323"/>
      <c r="B476" s="326"/>
      <c r="C476" s="327"/>
      <c r="D476" s="327"/>
      <c r="E476" s="314"/>
      <c r="F476" s="335"/>
      <c r="G476" s="307"/>
    </row>
    <row r="477" spans="1:7" ht="13.5" thickBot="1" x14ac:dyDescent="0.3">
      <c r="A477" s="340"/>
      <c r="B477" s="328"/>
      <c r="C477" s="329"/>
      <c r="D477" s="329"/>
      <c r="E477" s="316"/>
      <c r="F477" s="336"/>
      <c r="G477" s="308"/>
    </row>
    <row r="478" spans="1:7" ht="17.25" customHeight="1" thickBot="1" x14ac:dyDescent="0.3">
      <c r="A478" s="164" t="s">
        <v>679</v>
      </c>
      <c r="B478" s="343" t="s">
        <v>680</v>
      </c>
      <c r="C478" s="344"/>
      <c r="D478" s="106"/>
      <c r="E478" s="345" t="str">
        <f>B478</f>
        <v>SERVICIOS DE MESA DE AYUDA</v>
      </c>
      <c r="F478" s="346"/>
      <c r="G478" s="347"/>
    </row>
    <row r="479" spans="1:7" ht="17.25" customHeight="1" thickBot="1" x14ac:dyDescent="0.3">
      <c r="A479" s="162" t="s">
        <v>673</v>
      </c>
      <c r="B479" s="33" t="s">
        <v>681</v>
      </c>
      <c r="C479" s="33" t="s">
        <v>389</v>
      </c>
      <c r="D479" s="34"/>
      <c r="E479" s="295" t="s">
        <v>389</v>
      </c>
      <c r="F479" s="296"/>
      <c r="G479" s="453"/>
    </row>
    <row r="480" spans="1:7" x14ac:dyDescent="0.25">
      <c r="A480" s="310">
        <v>1</v>
      </c>
      <c r="B480" s="318" t="s">
        <v>824</v>
      </c>
      <c r="C480" s="319"/>
      <c r="D480" s="319"/>
      <c r="E480" s="372" t="s">
        <v>388</v>
      </c>
      <c r="F480" s="454"/>
      <c r="G480" s="408" t="s">
        <v>371</v>
      </c>
    </row>
    <row r="481" spans="1:7" ht="15" customHeight="1" x14ac:dyDescent="0.25">
      <c r="A481" s="310"/>
      <c r="B481" s="318"/>
      <c r="C481" s="319"/>
      <c r="D481" s="319"/>
      <c r="E481" s="314"/>
      <c r="F481" s="335"/>
      <c r="G481" s="307"/>
    </row>
    <row r="482" spans="1:7" ht="15" customHeight="1" x14ac:dyDescent="0.25">
      <c r="A482" s="310"/>
      <c r="B482" s="318"/>
      <c r="C482" s="319"/>
      <c r="D482" s="319"/>
      <c r="E482" s="314"/>
      <c r="F482" s="335"/>
      <c r="G482" s="307"/>
    </row>
    <row r="483" spans="1:7" ht="15.75" customHeight="1" thickBot="1" x14ac:dyDescent="0.3">
      <c r="A483" s="311"/>
      <c r="B483" s="320"/>
      <c r="C483" s="321"/>
      <c r="D483" s="321"/>
      <c r="E483" s="316"/>
      <c r="F483" s="336"/>
      <c r="G483" s="308"/>
    </row>
    <row r="484" spans="1:7" ht="17.25" customHeight="1" thickBot="1" x14ac:dyDescent="0.3">
      <c r="A484" s="162" t="s">
        <v>683</v>
      </c>
      <c r="B484" s="33" t="s">
        <v>682</v>
      </c>
      <c r="C484" s="33" t="s">
        <v>390</v>
      </c>
      <c r="D484" s="34"/>
      <c r="E484" s="349" t="s">
        <v>390</v>
      </c>
      <c r="F484" s="350"/>
      <c r="G484" s="334"/>
    </row>
    <row r="485" spans="1:7" x14ac:dyDescent="0.25">
      <c r="A485" s="310">
        <v>1</v>
      </c>
      <c r="B485" s="318" t="s">
        <v>825</v>
      </c>
      <c r="C485" s="319"/>
      <c r="D485" s="319"/>
      <c r="E485" s="372" t="s">
        <v>388</v>
      </c>
      <c r="F485" s="373"/>
      <c r="G485" s="306" t="s">
        <v>371</v>
      </c>
    </row>
    <row r="486" spans="1:7" ht="15" customHeight="1" x14ac:dyDescent="0.25">
      <c r="A486" s="310"/>
      <c r="B486" s="318"/>
      <c r="C486" s="319"/>
      <c r="D486" s="319"/>
      <c r="E486" s="314"/>
      <c r="F486" s="315"/>
      <c r="G486" s="307"/>
    </row>
    <row r="487" spans="1:7" ht="15" customHeight="1" x14ac:dyDescent="0.25">
      <c r="A487" s="310"/>
      <c r="B487" s="318"/>
      <c r="C487" s="319"/>
      <c r="D487" s="319"/>
      <c r="E487" s="314"/>
      <c r="F487" s="315"/>
      <c r="G487" s="307"/>
    </row>
    <row r="488" spans="1:7" ht="15.75" customHeight="1" thickBot="1" x14ac:dyDescent="0.3">
      <c r="A488" s="311"/>
      <c r="B488" s="320"/>
      <c r="C488" s="321"/>
      <c r="D488" s="321"/>
      <c r="E488" s="316"/>
      <c r="F488" s="317"/>
      <c r="G488" s="308"/>
    </row>
    <row r="489" spans="1:7" ht="15.75" customHeight="1" thickBot="1" x14ac:dyDescent="0.3">
      <c r="A489" s="133">
        <v>5</v>
      </c>
      <c r="B489" s="339" t="s">
        <v>826</v>
      </c>
      <c r="C489" s="339"/>
      <c r="D489" s="105"/>
      <c r="E489" s="293" t="str">
        <f>B489</f>
        <v>PERFILES DEL PERSONAL DE SOPORTE Y MESA DE AYUDA</v>
      </c>
      <c r="F489" s="293"/>
      <c r="G489" s="294"/>
    </row>
    <row r="490" spans="1:7" ht="17.25" customHeight="1" thickBot="1" x14ac:dyDescent="0.3">
      <c r="A490" s="168" t="s">
        <v>684</v>
      </c>
      <c r="B490" s="44" t="s">
        <v>685</v>
      </c>
      <c r="C490" s="44" t="s">
        <v>314</v>
      </c>
      <c r="D490" s="95">
        <f>SUM(D492:D498)</f>
        <v>14</v>
      </c>
      <c r="E490" s="295" t="s">
        <v>314</v>
      </c>
      <c r="F490" s="296"/>
      <c r="G490" s="297"/>
    </row>
    <row r="491" spans="1:7" ht="15.75" customHeight="1" thickBot="1" x14ac:dyDescent="0.3">
      <c r="A491" s="112">
        <v>1</v>
      </c>
      <c r="B491" s="312" t="s">
        <v>827</v>
      </c>
      <c r="C491" s="313"/>
      <c r="D491" s="115"/>
      <c r="E491" s="412" t="s">
        <v>388</v>
      </c>
      <c r="F491" s="413"/>
      <c r="G491" s="298" t="s">
        <v>371</v>
      </c>
    </row>
    <row r="492" spans="1:7" ht="15.75" customHeight="1" thickBot="1" x14ac:dyDescent="0.3">
      <c r="A492" s="96">
        <v>2</v>
      </c>
      <c r="B492" s="44" t="s">
        <v>688</v>
      </c>
      <c r="C492" s="114" t="s">
        <v>806</v>
      </c>
      <c r="D492" s="94">
        <v>1</v>
      </c>
      <c r="E492" s="314"/>
      <c r="F492" s="315"/>
      <c r="G492" s="299"/>
    </row>
    <row r="493" spans="1:7" ht="15.75" customHeight="1" thickBot="1" x14ac:dyDescent="0.3">
      <c r="A493" s="96">
        <v>3</v>
      </c>
      <c r="B493" s="44" t="s">
        <v>689</v>
      </c>
      <c r="C493" s="114" t="s">
        <v>650</v>
      </c>
      <c r="D493" s="94">
        <v>1</v>
      </c>
      <c r="E493" s="314"/>
      <c r="F493" s="315"/>
      <c r="G493" s="299"/>
    </row>
    <row r="494" spans="1:7" ht="15.75" customHeight="1" thickBot="1" x14ac:dyDescent="0.3">
      <c r="A494" s="96">
        <v>4</v>
      </c>
      <c r="B494" s="44" t="s">
        <v>690</v>
      </c>
      <c r="C494" s="114" t="s">
        <v>686</v>
      </c>
      <c r="D494" s="94">
        <v>1</v>
      </c>
      <c r="E494" s="314"/>
      <c r="F494" s="315"/>
      <c r="G494" s="299"/>
    </row>
    <row r="495" spans="1:7" ht="15.75" customHeight="1" thickBot="1" x14ac:dyDescent="0.3">
      <c r="A495" s="96">
        <v>5</v>
      </c>
      <c r="B495" s="44" t="s">
        <v>691</v>
      </c>
      <c r="C495" s="114" t="s">
        <v>687</v>
      </c>
      <c r="D495" s="94">
        <v>1</v>
      </c>
      <c r="E495" s="314"/>
      <c r="F495" s="315"/>
      <c r="G495" s="299"/>
    </row>
    <row r="496" spans="1:7" ht="15.75" customHeight="1" thickBot="1" x14ac:dyDescent="0.3">
      <c r="A496" s="96">
        <v>6</v>
      </c>
      <c r="B496" s="44" t="s">
        <v>692</v>
      </c>
      <c r="C496" s="114" t="s">
        <v>635</v>
      </c>
      <c r="D496" s="94">
        <v>1</v>
      </c>
      <c r="E496" s="314"/>
      <c r="F496" s="315"/>
      <c r="G496" s="299"/>
    </row>
    <row r="497" spans="1:7" ht="15.75" customHeight="1" thickBot="1" x14ac:dyDescent="0.3">
      <c r="A497" s="96">
        <v>7</v>
      </c>
      <c r="B497" s="44" t="s">
        <v>693</v>
      </c>
      <c r="C497" s="114" t="s">
        <v>625</v>
      </c>
      <c r="D497" s="94">
        <v>7</v>
      </c>
      <c r="E497" s="314"/>
      <c r="F497" s="315"/>
      <c r="G497" s="299"/>
    </row>
    <row r="498" spans="1:7" ht="15.75" customHeight="1" thickBot="1" x14ac:dyDescent="0.3">
      <c r="A498" s="176">
        <v>8</v>
      </c>
      <c r="B498" s="44" t="s">
        <v>694</v>
      </c>
      <c r="C498" s="185" t="s">
        <v>636</v>
      </c>
      <c r="D498" s="186">
        <v>2</v>
      </c>
      <c r="E498" s="301"/>
      <c r="F498" s="302"/>
      <c r="G498" s="300"/>
    </row>
    <row r="499" spans="1:7" ht="27" customHeight="1" thickBot="1" x14ac:dyDescent="0.3">
      <c r="A499" s="133">
        <v>6</v>
      </c>
      <c r="B499" s="339" t="s">
        <v>462</v>
      </c>
      <c r="C499" s="339"/>
      <c r="D499" s="187"/>
      <c r="E499" s="414" t="s">
        <v>462</v>
      </c>
      <c r="F499" s="414"/>
      <c r="G499" s="415"/>
    </row>
    <row r="500" spans="1:7" ht="13.5" thickBot="1" x14ac:dyDescent="0.3">
      <c r="A500" s="165" t="s">
        <v>499</v>
      </c>
      <c r="B500" s="402" t="s">
        <v>514</v>
      </c>
      <c r="C500" s="402"/>
      <c r="D500" s="108"/>
      <c r="E500" s="345" t="s">
        <v>514</v>
      </c>
      <c r="F500" s="346"/>
      <c r="G500" s="347"/>
    </row>
    <row r="501" spans="1:7" ht="20.25" customHeight="1" thickBot="1" x14ac:dyDescent="0.3">
      <c r="A501" s="166" t="s">
        <v>505</v>
      </c>
      <c r="B501" s="404" t="s">
        <v>842</v>
      </c>
      <c r="C501" s="404"/>
      <c r="D501" s="109"/>
      <c r="E501" s="331" t="s">
        <v>842</v>
      </c>
      <c r="F501" s="332"/>
      <c r="G501" s="333"/>
    </row>
    <row r="502" spans="1:7" ht="13.5" thickBot="1" x14ac:dyDescent="0.3">
      <c r="A502" s="162" t="s">
        <v>506</v>
      </c>
      <c r="B502" s="33" t="s">
        <v>500</v>
      </c>
      <c r="C502" s="33" t="s">
        <v>628</v>
      </c>
      <c r="D502" s="34">
        <v>780</v>
      </c>
      <c r="E502" s="349" t="s">
        <v>628</v>
      </c>
      <c r="F502" s="350"/>
      <c r="G502" s="334"/>
    </row>
    <row r="503" spans="1:7" x14ac:dyDescent="0.25">
      <c r="A503" s="309">
        <v>1</v>
      </c>
      <c r="B503" s="379" t="s">
        <v>828</v>
      </c>
      <c r="C503" s="380"/>
      <c r="D503" s="381"/>
      <c r="E503" s="337" t="s">
        <v>388</v>
      </c>
      <c r="F503" s="398"/>
      <c r="G503" s="306" t="s">
        <v>371</v>
      </c>
    </row>
    <row r="504" spans="1:7" ht="15" customHeight="1" x14ac:dyDescent="0.25">
      <c r="A504" s="310"/>
      <c r="B504" s="382"/>
      <c r="C504" s="383"/>
      <c r="D504" s="384"/>
      <c r="E504" s="315"/>
      <c r="F504" s="315"/>
      <c r="G504" s="307"/>
    </row>
    <row r="505" spans="1:7" ht="15" customHeight="1" x14ac:dyDescent="0.25">
      <c r="A505" s="310"/>
      <c r="B505" s="382"/>
      <c r="C505" s="383"/>
      <c r="D505" s="384"/>
      <c r="E505" s="315"/>
      <c r="F505" s="315"/>
      <c r="G505" s="307"/>
    </row>
    <row r="506" spans="1:7" ht="15.75" customHeight="1" thickBot="1" x14ac:dyDescent="0.3">
      <c r="A506" s="311"/>
      <c r="B506" s="385"/>
      <c r="C506" s="386"/>
      <c r="D506" s="387"/>
      <c r="E506" s="378"/>
      <c r="F506" s="378"/>
      <c r="G506" s="307"/>
    </row>
    <row r="507" spans="1:7" ht="13.5" thickBot="1" x14ac:dyDescent="0.3">
      <c r="A507" s="162" t="s">
        <v>509</v>
      </c>
      <c r="B507" s="33" t="s">
        <v>501</v>
      </c>
      <c r="C507" s="33" t="s">
        <v>629</v>
      </c>
      <c r="D507" s="34">
        <v>620</v>
      </c>
      <c r="E507" s="349" t="s">
        <v>629</v>
      </c>
      <c r="F507" s="350"/>
      <c r="G507" s="334"/>
    </row>
    <row r="508" spans="1:7" x14ac:dyDescent="0.25">
      <c r="A508" s="309">
        <v>1</v>
      </c>
      <c r="B508" s="379" t="s">
        <v>829</v>
      </c>
      <c r="C508" s="380"/>
      <c r="D508" s="380"/>
      <c r="E508" s="411" t="s">
        <v>388</v>
      </c>
      <c r="F508" s="411"/>
      <c r="G508" s="307" t="s">
        <v>371</v>
      </c>
    </row>
    <row r="509" spans="1:7" ht="15.75" customHeight="1" x14ac:dyDescent="0.25">
      <c r="A509" s="310"/>
      <c r="B509" s="382"/>
      <c r="C509" s="383"/>
      <c r="D509" s="383"/>
      <c r="E509" s="315"/>
      <c r="F509" s="315"/>
      <c r="G509" s="307"/>
    </row>
    <row r="510" spans="1:7" ht="15.75" customHeight="1" x14ac:dyDescent="0.25">
      <c r="A510" s="310"/>
      <c r="B510" s="382"/>
      <c r="C510" s="383"/>
      <c r="D510" s="383"/>
      <c r="E510" s="315"/>
      <c r="F510" s="315"/>
      <c r="G510" s="307"/>
    </row>
    <row r="511" spans="1:7" ht="13.5" thickBot="1" x14ac:dyDescent="0.3">
      <c r="A511" s="311"/>
      <c r="B511" s="385"/>
      <c r="C511" s="386"/>
      <c r="D511" s="386"/>
      <c r="E511" s="378"/>
      <c r="F511" s="378"/>
      <c r="G511" s="307"/>
    </row>
    <row r="512" spans="1:7" ht="13.5" thickBot="1" x14ac:dyDescent="0.3">
      <c r="A512" s="162" t="s">
        <v>510</v>
      </c>
      <c r="B512" s="33" t="s">
        <v>502</v>
      </c>
      <c r="C512" s="33" t="s">
        <v>630</v>
      </c>
      <c r="D512" s="34">
        <v>176</v>
      </c>
      <c r="E512" s="349" t="s">
        <v>630</v>
      </c>
      <c r="F512" s="350"/>
      <c r="G512" s="334"/>
    </row>
    <row r="513" spans="1:7" x14ac:dyDescent="0.25">
      <c r="A513" s="309">
        <v>1</v>
      </c>
      <c r="B513" s="379" t="s">
        <v>830</v>
      </c>
      <c r="C513" s="380"/>
      <c r="D513" s="381"/>
      <c r="E513" s="388" t="s">
        <v>388</v>
      </c>
      <c r="F513" s="389"/>
      <c r="G513" s="307" t="s">
        <v>371</v>
      </c>
    </row>
    <row r="514" spans="1:7" ht="15" customHeight="1" x14ac:dyDescent="0.25">
      <c r="A514" s="310"/>
      <c r="B514" s="382"/>
      <c r="C514" s="383"/>
      <c r="D514" s="384"/>
      <c r="E514" s="314"/>
      <c r="F514" s="315"/>
      <c r="G514" s="307"/>
    </row>
    <row r="515" spans="1:7" ht="15" customHeight="1" x14ac:dyDescent="0.25">
      <c r="A515" s="310"/>
      <c r="B515" s="382"/>
      <c r="C515" s="383"/>
      <c r="D515" s="384"/>
      <c r="E515" s="314"/>
      <c r="F515" s="315"/>
      <c r="G515" s="307"/>
    </row>
    <row r="516" spans="1:7" ht="15.75" customHeight="1" thickBot="1" x14ac:dyDescent="0.3">
      <c r="A516" s="311"/>
      <c r="B516" s="385"/>
      <c r="C516" s="386"/>
      <c r="D516" s="387"/>
      <c r="E516" s="377"/>
      <c r="F516" s="378"/>
      <c r="G516" s="307"/>
    </row>
    <row r="517" spans="1:7" ht="13.5" thickBot="1" x14ac:dyDescent="0.3">
      <c r="A517" s="162" t="s">
        <v>637</v>
      </c>
      <c r="B517" s="33" t="s">
        <v>512</v>
      </c>
      <c r="C517" s="33" t="s">
        <v>467</v>
      </c>
      <c r="D517" s="34">
        <v>1257</v>
      </c>
      <c r="E517" s="349" t="s">
        <v>467</v>
      </c>
      <c r="F517" s="350"/>
      <c r="G517" s="334"/>
    </row>
    <row r="518" spans="1:7" ht="12.75" customHeight="1" x14ac:dyDescent="0.25">
      <c r="A518" s="309">
        <v>1</v>
      </c>
      <c r="B518" s="390" t="s">
        <v>831</v>
      </c>
      <c r="C518" s="391"/>
      <c r="D518" s="392"/>
      <c r="E518" s="388" t="s">
        <v>388</v>
      </c>
      <c r="F518" s="389"/>
      <c r="G518" s="307" t="s">
        <v>371</v>
      </c>
    </row>
    <row r="519" spans="1:7" ht="15" customHeight="1" x14ac:dyDescent="0.25">
      <c r="A519" s="310"/>
      <c r="B519" s="393"/>
      <c r="C519" s="394"/>
      <c r="D519" s="395"/>
      <c r="E519" s="314"/>
      <c r="F519" s="315"/>
      <c r="G519" s="307"/>
    </row>
    <row r="520" spans="1:7" x14ac:dyDescent="0.25">
      <c r="A520" s="310"/>
      <c r="B520" s="393"/>
      <c r="C520" s="394"/>
      <c r="D520" s="395"/>
      <c r="E520" s="314"/>
      <c r="F520" s="315"/>
      <c r="G520" s="307"/>
    </row>
    <row r="521" spans="1:7" ht="15.75" customHeight="1" thickBot="1" x14ac:dyDescent="0.3">
      <c r="A521" s="310"/>
      <c r="B521" s="393"/>
      <c r="C521" s="394"/>
      <c r="D521" s="395"/>
      <c r="E521" s="316"/>
      <c r="F521" s="317"/>
      <c r="G521" s="308"/>
    </row>
    <row r="522" spans="1:7" ht="13.5" thickBot="1" x14ac:dyDescent="0.3">
      <c r="A522" s="169" t="s">
        <v>507</v>
      </c>
      <c r="B522" s="403" t="s">
        <v>631</v>
      </c>
      <c r="C522" s="403"/>
      <c r="D522" s="111"/>
      <c r="E522" s="331" t="s">
        <v>631</v>
      </c>
      <c r="F522" s="332"/>
      <c r="G522" s="333"/>
    </row>
    <row r="523" spans="1:7" ht="13.5" thickBot="1" x14ac:dyDescent="0.3">
      <c r="A523" s="162" t="s">
        <v>511</v>
      </c>
      <c r="B523" s="33" t="s">
        <v>513</v>
      </c>
      <c r="C523" s="33" t="s">
        <v>816</v>
      </c>
      <c r="D523" s="34">
        <v>780</v>
      </c>
      <c r="E523" s="349" t="s">
        <v>816</v>
      </c>
      <c r="F523" s="350"/>
      <c r="G523" s="334"/>
    </row>
    <row r="524" spans="1:7" x14ac:dyDescent="0.25">
      <c r="A524" s="309">
        <v>1</v>
      </c>
      <c r="B524" s="366" t="s">
        <v>815</v>
      </c>
      <c r="C524" s="367"/>
      <c r="D524" s="374"/>
      <c r="E524" s="337" t="s">
        <v>388</v>
      </c>
      <c r="F524" s="398"/>
      <c r="G524" s="306" t="s">
        <v>371</v>
      </c>
    </row>
    <row r="525" spans="1:7" ht="15" customHeight="1" x14ac:dyDescent="0.25">
      <c r="A525" s="310"/>
      <c r="B525" s="368"/>
      <c r="C525" s="369"/>
      <c r="D525" s="375"/>
      <c r="E525" s="314"/>
      <c r="F525" s="315"/>
      <c r="G525" s="307"/>
    </row>
    <row r="526" spans="1:7" ht="15" customHeight="1" x14ac:dyDescent="0.25">
      <c r="A526" s="310"/>
      <c r="B526" s="368"/>
      <c r="C526" s="369"/>
      <c r="D526" s="375"/>
      <c r="E526" s="314"/>
      <c r="F526" s="315"/>
      <c r="G526" s="307"/>
    </row>
    <row r="527" spans="1:7" ht="15" customHeight="1" thickBot="1" x14ac:dyDescent="0.3">
      <c r="A527" s="311"/>
      <c r="B527" s="370"/>
      <c r="C527" s="371"/>
      <c r="D527" s="376"/>
      <c r="E527" s="316"/>
      <c r="F527" s="317"/>
      <c r="G527" s="308"/>
    </row>
    <row r="528" spans="1:7" ht="13.5" thickBot="1" x14ac:dyDescent="0.3">
      <c r="A528" s="165" t="s">
        <v>508</v>
      </c>
      <c r="B528" s="402" t="s">
        <v>805</v>
      </c>
      <c r="C528" s="402"/>
      <c r="D528" s="108">
        <f>D529</f>
        <v>4</v>
      </c>
      <c r="E528" s="399" t="s">
        <v>805</v>
      </c>
      <c r="F528" s="400"/>
      <c r="G528" s="401"/>
    </row>
    <row r="529" spans="1:7" ht="13.5" thickBot="1" x14ac:dyDescent="0.3">
      <c r="A529" s="166" t="s">
        <v>507</v>
      </c>
      <c r="B529" s="404" t="s">
        <v>515</v>
      </c>
      <c r="C529" s="404"/>
      <c r="D529" s="109">
        <f>D530</f>
        <v>4</v>
      </c>
      <c r="E529" s="331" t="s">
        <v>515</v>
      </c>
      <c r="F529" s="332"/>
      <c r="G529" s="333"/>
    </row>
    <row r="530" spans="1:7" ht="13.5" thickBot="1" x14ac:dyDescent="0.3">
      <c r="A530" s="162" t="s">
        <v>511</v>
      </c>
      <c r="B530" s="33" t="s">
        <v>638</v>
      </c>
      <c r="C530" s="33" t="s">
        <v>627</v>
      </c>
      <c r="D530" s="34">
        <v>4</v>
      </c>
      <c r="E530" s="349" t="s">
        <v>627</v>
      </c>
      <c r="F530" s="350"/>
      <c r="G530" s="334"/>
    </row>
    <row r="531" spans="1:7" ht="12.75" customHeight="1" x14ac:dyDescent="0.25">
      <c r="A531" s="309">
        <v>1</v>
      </c>
      <c r="B531" s="366" t="s">
        <v>814</v>
      </c>
      <c r="C531" s="367"/>
      <c r="D531" s="367"/>
      <c r="E531" s="337" t="s">
        <v>388</v>
      </c>
      <c r="F531" s="398"/>
      <c r="G531" s="306" t="s">
        <v>371</v>
      </c>
    </row>
    <row r="532" spans="1:7" x14ac:dyDescent="0.25">
      <c r="A532" s="310"/>
      <c r="B532" s="368"/>
      <c r="C532" s="369"/>
      <c r="D532" s="369"/>
      <c r="E532" s="314"/>
      <c r="F532" s="315"/>
      <c r="G532" s="307"/>
    </row>
    <row r="533" spans="1:7" x14ac:dyDescent="0.25">
      <c r="A533" s="310"/>
      <c r="B533" s="368"/>
      <c r="C533" s="369"/>
      <c r="D533" s="369"/>
      <c r="E533" s="314"/>
      <c r="F533" s="315"/>
      <c r="G533" s="307"/>
    </row>
    <row r="534" spans="1:7" ht="13.5" thickBot="1" x14ac:dyDescent="0.3">
      <c r="A534" s="311"/>
      <c r="B534" s="370"/>
      <c r="C534" s="371"/>
      <c r="D534" s="371"/>
      <c r="E534" s="316"/>
      <c r="F534" s="317"/>
      <c r="G534" s="308"/>
    </row>
    <row r="536" spans="1:7" ht="13.5" thickBot="1" x14ac:dyDescent="0.3"/>
    <row r="537" spans="1:7" x14ac:dyDescent="0.25">
      <c r="A537" s="360" t="s">
        <v>841</v>
      </c>
      <c r="B537" s="361"/>
      <c r="C537" s="351"/>
      <c r="D537" s="352"/>
      <c r="E537" s="352"/>
      <c r="F537" s="353"/>
      <c r="G537" s="1"/>
    </row>
    <row r="538" spans="1:7" ht="15" customHeight="1" x14ac:dyDescent="0.25">
      <c r="A538" s="362" t="s">
        <v>157</v>
      </c>
      <c r="B538" s="363"/>
      <c r="C538" s="354"/>
      <c r="D538" s="355"/>
      <c r="E538" s="355"/>
      <c r="F538" s="356"/>
      <c r="G538" s="1"/>
    </row>
    <row r="539" spans="1:7" ht="15" customHeight="1" x14ac:dyDescent="0.25">
      <c r="A539" s="362" t="s">
        <v>158</v>
      </c>
      <c r="B539" s="363"/>
      <c r="C539" s="354"/>
      <c r="D539" s="355"/>
      <c r="E539" s="355"/>
      <c r="F539" s="356"/>
      <c r="G539" s="1"/>
    </row>
    <row r="540" spans="1:7" ht="13.5" thickBot="1" x14ac:dyDescent="0.3">
      <c r="A540" s="364" t="s">
        <v>159</v>
      </c>
      <c r="B540" s="365"/>
      <c r="C540" s="357"/>
      <c r="D540" s="358"/>
      <c r="E540" s="358"/>
      <c r="F540" s="359"/>
      <c r="G540" s="1"/>
    </row>
  </sheetData>
  <sheetProtection algorithmName="SHA-512" hashValue="00o04ZL49GlxRIc96BvoO8/6MlVv2pMnPOMX6qqHzil27cn8B2h0vOnp0NKXyTj9wlhXFGtHUnMNeMU9KGxZMg==" saltValue="5V+ydbdlfj/l8HQ/2qDrWA==" spinCount="100000" sheet="1" formatColumns="0" formatRows="0" selectLockedCells="1"/>
  <customSheetViews>
    <customSheetView guid="{77337186-7B91-4AA7-8A9B-A289906DCABD}" showPageBreaks="1" printArea="1" view="pageBreakPreview">
      <selection activeCell="C546" sqref="C546"/>
      <pageMargins left="0.7" right="0.7" top="0.75" bottom="0.75" header="0.3" footer="0.3"/>
      <pageSetup scale="46" orientation="portrait" r:id="rId1"/>
    </customSheetView>
    <customSheetView guid="{B344FB07-4E4E-4356-8360-9C856BDF4D28}" scale="130" topLeftCell="A479">
      <selection activeCell="B480" sqref="B480:D480"/>
      <pageMargins left="0.7" right="0.7" top="0.75" bottom="0.75" header="0.3" footer="0.3"/>
      <pageSetup orientation="portrait" r:id="rId2"/>
    </customSheetView>
  </customSheetViews>
  <mergeCells count="684">
    <mergeCell ref="E460:G460"/>
    <mergeCell ref="E461:G461"/>
    <mergeCell ref="B435:D438"/>
    <mergeCell ref="E439:G439"/>
    <mergeCell ref="E455:G455"/>
    <mergeCell ref="E419:F419"/>
    <mergeCell ref="E420:F420"/>
    <mergeCell ref="E421:F421"/>
    <mergeCell ref="E437:F437"/>
    <mergeCell ref="E438:F438"/>
    <mergeCell ref="E464:F464"/>
    <mergeCell ref="E465:F465"/>
    <mergeCell ref="E468:F468"/>
    <mergeCell ref="E469:F469"/>
    <mergeCell ref="E470:F470"/>
    <mergeCell ref="E471:F471"/>
    <mergeCell ref="E474:F474"/>
    <mergeCell ref="E475:F475"/>
    <mergeCell ref="E476:F476"/>
    <mergeCell ref="A423:A426"/>
    <mergeCell ref="E371:G371"/>
    <mergeCell ref="B372:D372"/>
    <mergeCell ref="E409:F409"/>
    <mergeCell ref="E401:F401"/>
    <mergeCell ref="E398:G398"/>
    <mergeCell ref="E399:G399"/>
    <mergeCell ref="B400:D403"/>
    <mergeCell ref="A400:A403"/>
    <mergeCell ref="G400:G403"/>
    <mergeCell ref="E402:F402"/>
    <mergeCell ref="E403:F403"/>
    <mergeCell ref="E382:G382"/>
    <mergeCell ref="E383:G383"/>
    <mergeCell ref="B382:C382"/>
    <mergeCell ref="B404:C404"/>
    <mergeCell ref="B398:C398"/>
    <mergeCell ref="E397:G397"/>
    <mergeCell ref="A412:A415"/>
    <mergeCell ref="A418:A421"/>
    <mergeCell ref="E372:E380"/>
    <mergeCell ref="E384:E395"/>
    <mergeCell ref="G384:G395"/>
    <mergeCell ref="A406:A409"/>
    <mergeCell ref="E407:F407"/>
    <mergeCell ref="E408:F408"/>
    <mergeCell ref="E410:G410"/>
    <mergeCell ref="B406:D409"/>
    <mergeCell ref="B418:D421"/>
    <mergeCell ref="G430:G433"/>
    <mergeCell ref="B430:D433"/>
    <mergeCell ref="E427:G427"/>
    <mergeCell ref="B428:C428"/>
    <mergeCell ref="E428:G428"/>
    <mergeCell ref="E429:G429"/>
    <mergeCell ref="B427:C427"/>
    <mergeCell ref="G418:G421"/>
    <mergeCell ref="E426:F426"/>
    <mergeCell ref="B412:D415"/>
    <mergeCell ref="E424:F424"/>
    <mergeCell ref="E422:G422"/>
    <mergeCell ref="E411:G411"/>
    <mergeCell ref="B416:C416"/>
    <mergeCell ref="E416:G416"/>
    <mergeCell ref="E417:G417"/>
    <mergeCell ref="G412:G415"/>
    <mergeCell ref="E413:F413"/>
    <mergeCell ref="E414:F414"/>
    <mergeCell ref="E415:F415"/>
    <mergeCell ref="E406:F406"/>
    <mergeCell ref="G406:G409"/>
    <mergeCell ref="E141:G141"/>
    <mergeCell ref="B142:D142"/>
    <mergeCell ref="B143:D143"/>
    <mergeCell ref="E335:G335"/>
    <mergeCell ref="B336:D336"/>
    <mergeCell ref="E336:E353"/>
    <mergeCell ref="G336:G353"/>
    <mergeCell ref="B337:D337"/>
    <mergeCell ref="B338:D338"/>
    <mergeCell ref="B339:D339"/>
    <mergeCell ref="B340:D340"/>
    <mergeCell ref="B341:D341"/>
    <mergeCell ref="B342:D342"/>
    <mergeCell ref="B346:D346"/>
    <mergeCell ref="B347:D347"/>
    <mergeCell ref="B348:D348"/>
    <mergeCell ref="B318:D318"/>
    <mergeCell ref="E364:G364"/>
    <mergeCell ref="B369:D369"/>
    <mergeCell ref="B334:D334"/>
    <mergeCell ref="G177:G187"/>
    <mergeCell ref="E177:E187"/>
    <mergeCell ref="G314:G333"/>
    <mergeCell ref="E312:G312"/>
    <mergeCell ref="B294:D294"/>
    <mergeCell ref="B295:D295"/>
    <mergeCell ref="B296:D296"/>
    <mergeCell ref="B327:D327"/>
    <mergeCell ref="B323:D323"/>
    <mergeCell ref="B331:D331"/>
    <mergeCell ref="B332:D332"/>
    <mergeCell ref="E313:G313"/>
    <mergeCell ref="B321:D321"/>
    <mergeCell ref="B324:D324"/>
    <mergeCell ref="E314:E333"/>
    <mergeCell ref="B282:D282"/>
    <mergeCell ref="B315:D315"/>
    <mergeCell ref="B330:D330"/>
    <mergeCell ref="E166:E175"/>
    <mergeCell ref="G166:G175"/>
    <mergeCell ref="B178:D178"/>
    <mergeCell ref="B180:D180"/>
    <mergeCell ref="B181:D181"/>
    <mergeCell ref="E188:G188"/>
    <mergeCell ref="B189:D189"/>
    <mergeCell ref="B175:D175"/>
    <mergeCell ref="B187:D187"/>
    <mergeCell ref="B174:D174"/>
    <mergeCell ref="B173:D173"/>
    <mergeCell ref="B319:D319"/>
    <mergeCell ref="E276:G276"/>
    <mergeCell ref="B316:D316"/>
    <mergeCell ref="B277:D277"/>
    <mergeCell ref="B278:D278"/>
    <mergeCell ref="E253:G253"/>
    <mergeCell ref="B279:D279"/>
    <mergeCell ref="B167:D167"/>
    <mergeCell ref="B177:D177"/>
    <mergeCell ref="B171:D171"/>
    <mergeCell ref="B166:D166"/>
    <mergeCell ref="B168:D168"/>
    <mergeCell ref="B169:D169"/>
    <mergeCell ref="B170:D170"/>
    <mergeCell ref="B287:D287"/>
    <mergeCell ref="B320:D320"/>
    <mergeCell ref="B317:D317"/>
    <mergeCell ref="B314:D314"/>
    <mergeCell ref="B312:C312"/>
    <mergeCell ref="B292:D292"/>
    <mergeCell ref="B293:D293"/>
    <mergeCell ref="B288:D288"/>
    <mergeCell ref="B280:D280"/>
    <mergeCell ref="B289:D289"/>
    <mergeCell ref="B386:D386"/>
    <mergeCell ref="B384:D384"/>
    <mergeCell ref="B385:D385"/>
    <mergeCell ref="B394:D394"/>
    <mergeCell ref="B393:D393"/>
    <mergeCell ref="B184:D184"/>
    <mergeCell ref="B179:D179"/>
    <mergeCell ref="B370:D370"/>
    <mergeCell ref="B353:D353"/>
    <mergeCell ref="B343:D343"/>
    <mergeCell ref="B358:D358"/>
    <mergeCell ref="B357:D357"/>
    <mergeCell ref="B360:D360"/>
    <mergeCell ref="B354:C354"/>
    <mergeCell ref="B392:D392"/>
    <mergeCell ref="B388:D388"/>
    <mergeCell ref="B387:D387"/>
    <mergeCell ref="B389:D389"/>
    <mergeCell ref="B390:D390"/>
    <mergeCell ref="G372:G380"/>
    <mergeCell ref="B381:C381"/>
    <mergeCell ref="B378:D378"/>
    <mergeCell ref="B377:D377"/>
    <mergeCell ref="B375:D375"/>
    <mergeCell ref="B376:D376"/>
    <mergeCell ref="B391:D391"/>
    <mergeCell ref="E381:G381"/>
    <mergeCell ref="B373:D373"/>
    <mergeCell ref="B374:D374"/>
    <mergeCell ref="E120:E128"/>
    <mergeCell ref="G120:G128"/>
    <mergeCell ref="B106:D106"/>
    <mergeCell ref="B107:D107"/>
    <mergeCell ref="B108:D108"/>
    <mergeCell ref="B172:D172"/>
    <mergeCell ref="E176:G176"/>
    <mergeCell ref="B153:D153"/>
    <mergeCell ref="B149:D149"/>
    <mergeCell ref="B160:D160"/>
    <mergeCell ref="E154:G154"/>
    <mergeCell ref="B155:D155"/>
    <mergeCell ref="B157:D157"/>
    <mergeCell ref="B158:D158"/>
    <mergeCell ref="B159:D159"/>
    <mergeCell ref="B161:D161"/>
    <mergeCell ref="E165:G165"/>
    <mergeCell ref="B151:D151"/>
    <mergeCell ref="B152:D152"/>
    <mergeCell ref="B164:D164"/>
    <mergeCell ref="B156:D156"/>
    <mergeCell ref="G130:G140"/>
    <mergeCell ref="B162:D162"/>
    <mergeCell ref="B163:D163"/>
    <mergeCell ref="E83:G83"/>
    <mergeCell ref="B84:D84"/>
    <mergeCell ref="E84:E99"/>
    <mergeCell ref="G84:G99"/>
    <mergeCell ref="B85:D85"/>
    <mergeCell ref="B86:D86"/>
    <mergeCell ref="B87:D87"/>
    <mergeCell ref="B88:D88"/>
    <mergeCell ref="E101:G101"/>
    <mergeCell ref="B89:D89"/>
    <mergeCell ref="B90:D90"/>
    <mergeCell ref="B91:D91"/>
    <mergeCell ref="B93:D93"/>
    <mergeCell ref="B94:D94"/>
    <mergeCell ref="B100:D100"/>
    <mergeCell ref="B97:D97"/>
    <mergeCell ref="B98:D98"/>
    <mergeCell ref="B99:D99"/>
    <mergeCell ref="B96:D96"/>
    <mergeCell ref="B92:D92"/>
    <mergeCell ref="B95:D95"/>
    <mergeCell ref="B138:D138"/>
    <mergeCell ref="B139:D139"/>
    <mergeCell ref="E129:G129"/>
    <mergeCell ref="B78:D78"/>
    <mergeCell ref="B79:D79"/>
    <mergeCell ref="B66:D66"/>
    <mergeCell ref="B67:D67"/>
    <mergeCell ref="B68:D68"/>
    <mergeCell ref="B69:D69"/>
    <mergeCell ref="B76:D76"/>
    <mergeCell ref="B75:D75"/>
    <mergeCell ref="E130:E140"/>
    <mergeCell ref="B112:D112"/>
    <mergeCell ref="B114:D114"/>
    <mergeCell ref="B116:D116"/>
    <mergeCell ref="B117:D117"/>
    <mergeCell ref="E119:G119"/>
    <mergeCell ref="B120:D120"/>
    <mergeCell ref="B121:D121"/>
    <mergeCell ref="B122:D122"/>
    <mergeCell ref="E102:E117"/>
    <mergeCell ref="G102:G117"/>
    <mergeCell ref="B103:D103"/>
    <mergeCell ref="B104:D104"/>
    <mergeCell ref="E59:G59"/>
    <mergeCell ref="B60:D60"/>
    <mergeCell ref="B61:D61"/>
    <mergeCell ref="B62:D62"/>
    <mergeCell ref="E35:G35"/>
    <mergeCell ref="B36:D36"/>
    <mergeCell ref="E36:E56"/>
    <mergeCell ref="G36:G56"/>
    <mergeCell ref="B37:D37"/>
    <mergeCell ref="B38:D38"/>
    <mergeCell ref="B39:D39"/>
    <mergeCell ref="B40:D40"/>
    <mergeCell ref="B41:D41"/>
    <mergeCell ref="B42:D42"/>
    <mergeCell ref="B43:D43"/>
    <mergeCell ref="B44:D44"/>
    <mergeCell ref="B45:D45"/>
    <mergeCell ref="B46:D46"/>
    <mergeCell ref="B47:D47"/>
    <mergeCell ref="E60:E82"/>
    <mergeCell ref="B49:D49"/>
    <mergeCell ref="E7:G7"/>
    <mergeCell ref="B9:C9"/>
    <mergeCell ref="E9:G9"/>
    <mergeCell ref="B10:C10"/>
    <mergeCell ref="E10:G10"/>
    <mergeCell ref="B32:D32"/>
    <mergeCell ref="E11:G11"/>
    <mergeCell ref="B12:D12"/>
    <mergeCell ref="E12:E32"/>
    <mergeCell ref="G12:G32"/>
    <mergeCell ref="B13:D13"/>
    <mergeCell ref="B14:D14"/>
    <mergeCell ref="B15:D15"/>
    <mergeCell ref="B16:D16"/>
    <mergeCell ref="B17:D17"/>
    <mergeCell ref="B18:D18"/>
    <mergeCell ref="B25:D25"/>
    <mergeCell ref="B26:D26"/>
    <mergeCell ref="A7:D7"/>
    <mergeCell ref="B22:D22"/>
    <mergeCell ref="B23:D23"/>
    <mergeCell ref="B24:D24"/>
    <mergeCell ref="B33:D33"/>
    <mergeCell ref="B28:D28"/>
    <mergeCell ref="B50:D50"/>
    <mergeCell ref="B34:D34"/>
    <mergeCell ref="B48:D48"/>
    <mergeCell ref="B27:D27"/>
    <mergeCell ref="B19:D19"/>
    <mergeCell ref="B20:D20"/>
    <mergeCell ref="B21:D21"/>
    <mergeCell ref="B29:D29"/>
    <mergeCell ref="B30:D30"/>
    <mergeCell ref="B31:D31"/>
    <mergeCell ref="B137:D137"/>
    <mergeCell ref="B73:D73"/>
    <mergeCell ref="B56:D56"/>
    <mergeCell ref="B57:D57"/>
    <mergeCell ref="B58:D58"/>
    <mergeCell ref="B51:D51"/>
    <mergeCell ref="B63:D63"/>
    <mergeCell ref="B64:D64"/>
    <mergeCell ref="B65:D65"/>
    <mergeCell ref="B72:D72"/>
    <mergeCell ref="B74:D74"/>
    <mergeCell ref="B77:D77"/>
    <mergeCell ref="B52:D52"/>
    <mergeCell ref="B53:D53"/>
    <mergeCell ref="B54:D54"/>
    <mergeCell ref="B55:D55"/>
    <mergeCell ref="B105:D105"/>
    <mergeCell ref="B111:D111"/>
    <mergeCell ref="B109:D109"/>
    <mergeCell ref="B118:D118"/>
    <mergeCell ref="B128:D128"/>
    <mergeCell ref="B198:D198"/>
    <mergeCell ref="B190:D190"/>
    <mergeCell ref="B144:D144"/>
    <mergeCell ref="B70:D70"/>
    <mergeCell ref="B71:D71"/>
    <mergeCell ref="B80:D80"/>
    <mergeCell ref="B81:D81"/>
    <mergeCell ref="B110:D110"/>
    <mergeCell ref="B115:D115"/>
    <mergeCell ref="B102:D102"/>
    <mergeCell ref="B123:D123"/>
    <mergeCell ref="B124:D124"/>
    <mergeCell ref="B125:D125"/>
    <mergeCell ref="B126:D126"/>
    <mergeCell ref="B127:D127"/>
    <mergeCell ref="B130:D130"/>
    <mergeCell ref="B82:D82"/>
    <mergeCell ref="B140:D140"/>
    <mergeCell ref="B131:D131"/>
    <mergeCell ref="B132:D132"/>
    <mergeCell ref="B133:D133"/>
    <mergeCell ref="B134:D134"/>
    <mergeCell ref="B135:D135"/>
    <mergeCell ref="B136:D136"/>
    <mergeCell ref="B241:D241"/>
    <mergeCell ref="B249:D249"/>
    <mergeCell ref="B145:D145"/>
    <mergeCell ref="B148:D148"/>
    <mergeCell ref="B150:D150"/>
    <mergeCell ref="B203:D203"/>
    <mergeCell ref="B209:D209"/>
    <mergeCell ref="B205:D205"/>
    <mergeCell ref="B222:D222"/>
    <mergeCell ref="B223:D223"/>
    <mergeCell ref="B182:D182"/>
    <mergeCell ref="B183:D183"/>
    <mergeCell ref="B185:D185"/>
    <mergeCell ref="B186:D186"/>
    <mergeCell ref="B208:D208"/>
    <mergeCell ref="B210:D210"/>
    <mergeCell ref="B191:D191"/>
    <mergeCell ref="B192:D192"/>
    <mergeCell ref="B193:D193"/>
    <mergeCell ref="B194:D194"/>
    <mergeCell ref="B195:D195"/>
    <mergeCell ref="B197:D197"/>
    <mergeCell ref="B215:D215"/>
    <mergeCell ref="B147:D147"/>
    <mergeCell ref="B216:D216"/>
    <mergeCell ref="B217:D217"/>
    <mergeCell ref="B322:D322"/>
    <mergeCell ref="B325:D325"/>
    <mergeCell ref="B326:D326"/>
    <mergeCell ref="B328:D328"/>
    <mergeCell ref="B271:D271"/>
    <mergeCell ref="B268:D268"/>
    <mergeCell ref="B199:D199"/>
    <mergeCell ref="B226:D226"/>
    <mergeCell ref="B227:C227"/>
    <mergeCell ref="B228:C228"/>
    <mergeCell ref="B230:D230"/>
    <mergeCell ref="B231:D231"/>
    <mergeCell ref="B242:D242"/>
    <mergeCell ref="B240:D240"/>
    <mergeCell ref="B257:D257"/>
    <mergeCell ref="B255:D255"/>
    <mergeCell ref="B270:D270"/>
    <mergeCell ref="B269:D269"/>
    <mergeCell ref="B267:D267"/>
    <mergeCell ref="B266:D266"/>
    <mergeCell ref="B265:D265"/>
    <mergeCell ref="B244:D244"/>
    <mergeCell ref="B264:D264"/>
    <mergeCell ref="B263:D263"/>
    <mergeCell ref="B262:D262"/>
    <mergeCell ref="B261:D261"/>
    <mergeCell ref="B232:D232"/>
    <mergeCell ref="B233:D233"/>
    <mergeCell ref="B235:D235"/>
    <mergeCell ref="B221:D221"/>
    <mergeCell ref="B250:D250"/>
    <mergeCell ref="B252:D252"/>
    <mergeCell ref="B251:D251"/>
    <mergeCell ref="B246:D246"/>
    <mergeCell ref="B247:D247"/>
    <mergeCell ref="B236:D236"/>
    <mergeCell ref="B237:D237"/>
    <mergeCell ref="B238:D238"/>
    <mergeCell ref="B239:D239"/>
    <mergeCell ref="B243:D243"/>
    <mergeCell ref="B245:D245"/>
    <mergeCell ref="B256:D256"/>
    <mergeCell ref="B259:D259"/>
    <mergeCell ref="B258:D258"/>
    <mergeCell ref="B254:D254"/>
    <mergeCell ref="B248:D248"/>
    <mergeCell ref="E214:G214"/>
    <mergeCell ref="B200:C200"/>
    <mergeCell ref="E200:G200"/>
    <mergeCell ref="E201:G201"/>
    <mergeCell ref="B202:D202"/>
    <mergeCell ref="E202:E213"/>
    <mergeCell ref="G202:G213"/>
    <mergeCell ref="B204:D204"/>
    <mergeCell ref="B206:D206"/>
    <mergeCell ref="B207:D207"/>
    <mergeCell ref="B211:D211"/>
    <mergeCell ref="B212:D212"/>
    <mergeCell ref="B213:D213"/>
    <mergeCell ref="G60:G82"/>
    <mergeCell ref="E189:E199"/>
    <mergeCell ref="G189:G199"/>
    <mergeCell ref="E230:E252"/>
    <mergeCell ref="G254:G275"/>
    <mergeCell ref="E254:E275"/>
    <mergeCell ref="B224:D224"/>
    <mergeCell ref="B225:D225"/>
    <mergeCell ref="B273:D273"/>
    <mergeCell ref="B274:D274"/>
    <mergeCell ref="E227:G227"/>
    <mergeCell ref="E215:E226"/>
    <mergeCell ref="G215:G226"/>
    <mergeCell ref="B218:D218"/>
    <mergeCell ref="B219:D219"/>
    <mergeCell ref="B220:D220"/>
    <mergeCell ref="B113:D113"/>
    <mergeCell ref="B146:D146"/>
    <mergeCell ref="B260:D260"/>
    <mergeCell ref="E228:G228"/>
    <mergeCell ref="B234:D234"/>
    <mergeCell ref="E229:G229"/>
    <mergeCell ref="B272:D272"/>
    <mergeCell ref="B196:D196"/>
    <mergeCell ref="A1:G5"/>
    <mergeCell ref="A6:G6"/>
    <mergeCell ref="E479:G479"/>
    <mergeCell ref="E480:F480"/>
    <mergeCell ref="E155:E164"/>
    <mergeCell ref="G155:G164"/>
    <mergeCell ref="E142:E153"/>
    <mergeCell ref="G142:G153"/>
    <mergeCell ref="E277:E297"/>
    <mergeCell ref="G277:G297"/>
    <mergeCell ref="E400:F400"/>
    <mergeCell ref="E412:F412"/>
    <mergeCell ref="E418:F418"/>
    <mergeCell ref="E423:F423"/>
    <mergeCell ref="E434:G434"/>
    <mergeCell ref="B275:D275"/>
    <mergeCell ref="B380:D380"/>
    <mergeCell ref="B379:D379"/>
    <mergeCell ref="B333:D333"/>
    <mergeCell ref="E405:G405"/>
    <mergeCell ref="E404:G404"/>
    <mergeCell ref="E396:G396"/>
    <mergeCell ref="B396:C396"/>
    <mergeCell ref="B397:C397"/>
    <mergeCell ref="B410:C410"/>
    <mergeCell ref="G423:G426"/>
    <mergeCell ref="B423:D426"/>
    <mergeCell ref="E425:F425"/>
    <mergeCell ref="B281:D281"/>
    <mergeCell ref="B283:D283"/>
    <mergeCell ref="E299:E311"/>
    <mergeCell ref="G299:G311"/>
    <mergeCell ref="B301:D301"/>
    <mergeCell ref="B302:D302"/>
    <mergeCell ref="B309:D309"/>
    <mergeCell ref="B310:D310"/>
    <mergeCell ref="B305:D305"/>
    <mergeCell ref="B306:D306"/>
    <mergeCell ref="B307:D307"/>
    <mergeCell ref="B308:D308"/>
    <mergeCell ref="B304:D304"/>
    <mergeCell ref="B303:D303"/>
    <mergeCell ref="B311:D311"/>
    <mergeCell ref="B299:D299"/>
    <mergeCell ref="E298:G298"/>
    <mergeCell ref="B291:D291"/>
    <mergeCell ref="B284:D284"/>
    <mergeCell ref="B300:D300"/>
    <mergeCell ref="B297:D297"/>
    <mergeCell ref="B290:D290"/>
    <mergeCell ref="B285:D285"/>
    <mergeCell ref="B286:D286"/>
    <mergeCell ref="B329:D329"/>
    <mergeCell ref="E365:E370"/>
    <mergeCell ref="E363:G363"/>
    <mergeCell ref="E356:E362"/>
    <mergeCell ref="G356:G362"/>
    <mergeCell ref="B344:D344"/>
    <mergeCell ref="B345:D345"/>
    <mergeCell ref="B356:D356"/>
    <mergeCell ref="B365:D365"/>
    <mergeCell ref="G365:G370"/>
    <mergeCell ref="B349:D349"/>
    <mergeCell ref="B350:D350"/>
    <mergeCell ref="B351:D351"/>
    <mergeCell ref="B352:D352"/>
    <mergeCell ref="E355:G355"/>
    <mergeCell ref="B363:C363"/>
    <mergeCell ref="B368:D368"/>
    <mergeCell ref="B367:D367"/>
    <mergeCell ref="B366:D366"/>
    <mergeCell ref="B359:D359"/>
    <mergeCell ref="E354:G354"/>
    <mergeCell ref="B362:D362"/>
    <mergeCell ref="B361:D361"/>
    <mergeCell ref="E457:F457"/>
    <mergeCell ref="E458:F458"/>
    <mergeCell ref="E459:F459"/>
    <mergeCell ref="E462:F462"/>
    <mergeCell ref="B508:D511"/>
    <mergeCell ref="E504:F504"/>
    <mergeCell ref="E505:F505"/>
    <mergeCell ref="E506:F506"/>
    <mergeCell ref="E508:F508"/>
    <mergeCell ref="E509:F509"/>
    <mergeCell ref="E510:F510"/>
    <mergeCell ref="E491:F491"/>
    <mergeCell ref="E484:G484"/>
    <mergeCell ref="E511:F511"/>
    <mergeCell ref="E503:F503"/>
    <mergeCell ref="E507:G507"/>
    <mergeCell ref="B499:C499"/>
    <mergeCell ref="E499:G499"/>
    <mergeCell ref="B500:C500"/>
    <mergeCell ref="E500:G500"/>
    <mergeCell ref="B501:C501"/>
    <mergeCell ref="A430:A433"/>
    <mergeCell ref="A435:A438"/>
    <mergeCell ref="G435:G438"/>
    <mergeCell ref="E446:F446"/>
    <mergeCell ref="E447:F447"/>
    <mergeCell ref="E448:F448"/>
    <mergeCell ref="E449:F449"/>
    <mergeCell ref="E451:F451"/>
    <mergeCell ref="E452:F452"/>
    <mergeCell ref="E450:G450"/>
    <mergeCell ref="B451:D454"/>
    <mergeCell ref="E430:F430"/>
    <mergeCell ref="E431:F431"/>
    <mergeCell ref="E432:F432"/>
    <mergeCell ref="E433:F433"/>
    <mergeCell ref="E435:F435"/>
    <mergeCell ref="E436:F436"/>
    <mergeCell ref="E440:F440"/>
    <mergeCell ref="E441:F441"/>
    <mergeCell ref="E442:F442"/>
    <mergeCell ref="E443:F443"/>
    <mergeCell ref="B444:C444"/>
    <mergeCell ref="G531:G534"/>
    <mergeCell ref="E524:F524"/>
    <mergeCell ref="E528:G528"/>
    <mergeCell ref="B528:C528"/>
    <mergeCell ref="B522:C522"/>
    <mergeCell ref="E522:G522"/>
    <mergeCell ref="E523:G523"/>
    <mergeCell ref="B529:C529"/>
    <mergeCell ref="E529:G529"/>
    <mergeCell ref="E530:G530"/>
    <mergeCell ref="E531:F531"/>
    <mergeCell ref="E525:F525"/>
    <mergeCell ref="E532:F532"/>
    <mergeCell ref="E533:F533"/>
    <mergeCell ref="E534:F534"/>
    <mergeCell ref="E526:F526"/>
    <mergeCell ref="E527:F527"/>
    <mergeCell ref="G513:G516"/>
    <mergeCell ref="B462:D465"/>
    <mergeCell ref="G480:G483"/>
    <mergeCell ref="E481:F481"/>
    <mergeCell ref="E482:F482"/>
    <mergeCell ref="G485:G488"/>
    <mergeCell ref="A524:A527"/>
    <mergeCell ref="B524:D527"/>
    <mergeCell ref="G524:G527"/>
    <mergeCell ref="E514:F514"/>
    <mergeCell ref="E515:F515"/>
    <mergeCell ref="E516:F516"/>
    <mergeCell ref="E501:G501"/>
    <mergeCell ref="E502:G502"/>
    <mergeCell ref="B513:D516"/>
    <mergeCell ref="G508:G511"/>
    <mergeCell ref="E517:G517"/>
    <mergeCell ref="B503:D506"/>
    <mergeCell ref="A508:A511"/>
    <mergeCell ref="E512:G512"/>
    <mergeCell ref="E513:F513"/>
    <mergeCell ref="G503:G506"/>
    <mergeCell ref="E518:F518"/>
    <mergeCell ref="E521:F521"/>
    <mergeCell ref="G518:G521"/>
    <mergeCell ref="B518:D521"/>
    <mergeCell ref="A518:A521"/>
    <mergeCell ref="C537:F537"/>
    <mergeCell ref="C538:F538"/>
    <mergeCell ref="C539:F539"/>
    <mergeCell ref="C540:F540"/>
    <mergeCell ref="A537:B537"/>
    <mergeCell ref="A538:B538"/>
    <mergeCell ref="A539:B539"/>
    <mergeCell ref="A540:B540"/>
    <mergeCell ref="A480:A483"/>
    <mergeCell ref="B485:D488"/>
    <mergeCell ref="A485:A488"/>
    <mergeCell ref="E483:F483"/>
    <mergeCell ref="E494:F494"/>
    <mergeCell ref="E493:F493"/>
    <mergeCell ref="E496:F496"/>
    <mergeCell ref="A513:A516"/>
    <mergeCell ref="B531:D534"/>
    <mergeCell ref="A531:A534"/>
    <mergeCell ref="E485:F485"/>
    <mergeCell ref="E497:F497"/>
    <mergeCell ref="E495:F495"/>
    <mergeCell ref="E492:F492"/>
    <mergeCell ref="E519:F519"/>
    <mergeCell ref="E520:F520"/>
    <mergeCell ref="E456:F456"/>
    <mergeCell ref="B489:C489"/>
    <mergeCell ref="A462:A465"/>
    <mergeCell ref="A468:A471"/>
    <mergeCell ref="B468:D471"/>
    <mergeCell ref="B474:D477"/>
    <mergeCell ref="A474:A477"/>
    <mergeCell ref="G474:G477"/>
    <mergeCell ref="E472:G472"/>
    <mergeCell ref="B478:C478"/>
    <mergeCell ref="E478:G478"/>
    <mergeCell ref="G462:G465"/>
    <mergeCell ref="G468:G471"/>
    <mergeCell ref="E463:F463"/>
    <mergeCell ref="E473:G473"/>
    <mergeCell ref="E466:G466"/>
    <mergeCell ref="E467:G467"/>
    <mergeCell ref="B466:C466"/>
    <mergeCell ref="A456:A459"/>
    <mergeCell ref="B456:D459"/>
    <mergeCell ref="G456:G459"/>
    <mergeCell ref="B472:C472"/>
    <mergeCell ref="B460:C460"/>
    <mergeCell ref="E477:F477"/>
    <mergeCell ref="E489:G489"/>
    <mergeCell ref="E490:G490"/>
    <mergeCell ref="G491:G498"/>
    <mergeCell ref="E498:F498"/>
    <mergeCell ref="B395:D395"/>
    <mergeCell ref="G230:G252"/>
    <mergeCell ref="A503:A506"/>
    <mergeCell ref="B491:C491"/>
    <mergeCell ref="G440:G443"/>
    <mergeCell ref="E486:F486"/>
    <mergeCell ref="E487:F487"/>
    <mergeCell ref="E488:F488"/>
    <mergeCell ref="B480:D483"/>
    <mergeCell ref="A440:A443"/>
    <mergeCell ref="B440:D443"/>
    <mergeCell ref="B446:D449"/>
    <mergeCell ref="A446:A449"/>
    <mergeCell ref="A451:A454"/>
    <mergeCell ref="G446:G449"/>
    <mergeCell ref="G451:G454"/>
    <mergeCell ref="E444:G444"/>
    <mergeCell ref="E445:G445"/>
    <mergeCell ref="E453:F453"/>
    <mergeCell ref="E454:F454"/>
  </mergeCells>
  <pageMargins left="0.7" right="0.7" top="0.75" bottom="0.75" header="0.3" footer="0.3"/>
  <pageSetup scale="46"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view="pageBreakPreview" zoomScaleNormal="100" zoomScaleSheetLayoutView="100" workbookViewId="0">
      <selection activeCell="A6" sqref="A6:D6"/>
    </sheetView>
  </sheetViews>
  <sheetFormatPr baseColWidth="10" defaultRowHeight="15" x14ac:dyDescent="0.25"/>
  <cols>
    <col min="1" max="1" width="30" customWidth="1"/>
    <col min="2" max="2" width="32.42578125" customWidth="1"/>
    <col min="3" max="3" width="26.42578125" style="57" customWidth="1"/>
    <col min="4" max="4" width="11.42578125" style="8"/>
  </cols>
  <sheetData>
    <row r="1" spans="1:17" s="88" customFormat="1" ht="15" customHeight="1" x14ac:dyDescent="0.2">
      <c r="A1" s="284" t="s">
        <v>459</v>
      </c>
      <c r="B1" s="285"/>
      <c r="C1" s="285"/>
      <c r="D1" s="286"/>
    </row>
    <row r="2" spans="1:17" s="88" customFormat="1" ht="12" customHeight="1" x14ac:dyDescent="0.2">
      <c r="A2" s="287"/>
      <c r="B2" s="288"/>
      <c r="C2" s="288"/>
      <c r="D2" s="289"/>
    </row>
    <row r="3" spans="1:17" s="88" customFormat="1" ht="12" customHeight="1" x14ac:dyDescent="0.2">
      <c r="A3" s="287"/>
      <c r="B3" s="288"/>
      <c r="C3" s="288"/>
      <c r="D3" s="289"/>
    </row>
    <row r="4" spans="1:17" s="88" customFormat="1" ht="19.5" customHeight="1" x14ac:dyDescent="0.2">
      <c r="A4" s="287"/>
      <c r="B4" s="288"/>
      <c r="C4" s="288"/>
      <c r="D4" s="289"/>
    </row>
    <row r="5" spans="1:17" s="88" customFormat="1" ht="6" customHeight="1" thickBot="1" x14ac:dyDescent="0.25">
      <c r="A5" s="290"/>
      <c r="B5" s="291"/>
      <c r="C5" s="291"/>
      <c r="D5" s="292"/>
    </row>
    <row r="6" spans="1:17" s="57" customFormat="1" ht="15.75" customHeight="1" thickBot="1" x14ac:dyDescent="0.3">
      <c r="A6" s="593" t="s">
        <v>1044</v>
      </c>
      <c r="B6" s="594"/>
      <c r="C6" s="594"/>
      <c r="D6" s="595"/>
      <c r="E6" s="138"/>
      <c r="F6" s="138"/>
      <c r="G6" s="138"/>
      <c r="H6" s="138"/>
      <c r="I6" s="137"/>
      <c r="J6" s="137"/>
      <c r="K6" s="137"/>
      <c r="L6" s="137"/>
      <c r="M6" s="137"/>
      <c r="N6" s="137"/>
      <c r="O6" s="137"/>
      <c r="P6" s="137"/>
      <c r="Q6" s="137"/>
    </row>
    <row r="7" spans="1:17" x14ac:dyDescent="0.25">
      <c r="A7" s="587" t="s">
        <v>115</v>
      </c>
      <c r="B7" s="588"/>
      <c r="C7" s="588"/>
      <c r="D7" s="589"/>
    </row>
    <row r="8" spans="1:17" ht="15" customHeight="1" thickBot="1" x14ac:dyDescent="0.3">
      <c r="A8" s="590"/>
      <c r="B8" s="591"/>
      <c r="C8" s="591"/>
      <c r="D8" s="592"/>
    </row>
    <row r="9" spans="1:17" s="170" customFormat="1" ht="15" customHeight="1" x14ac:dyDescent="0.25">
      <c r="A9" s="173"/>
      <c r="B9" s="174"/>
      <c r="C9" s="174"/>
      <c r="D9" s="12"/>
    </row>
    <row r="10" spans="1:17" ht="15" customHeight="1" x14ac:dyDescent="0.25">
      <c r="A10" s="171" t="s">
        <v>392</v>
      </c>
      <c r="B10" s="171" t="s">
        <v>393</v>
      </c>
      <c r="C10" s="172" t="s">
        <v>394</v>
      </c>
      <c r="D10" s="12"/>
    </row>
    <row r="11" spans="1:17" x14ac:dyDescent="0.25">
      <c r="A11" s="585" t="s">
        <v>395</v>
      </c>
      <c r="B11" s="83" t="s">
        <v>332</v>
      </c>
      <c r="C11" s="71">
        <v>6</v>
      </c>
      <c r="D11" s="12"/>
    </row>
    <row r="12" spans="1:17" x14ac:dyDescent="0.25">
      <c r="A12" s="585"/>
      <c r="B12" s="83" t="s">
        <v>396</v>
      </c>
      <c r="C12" s="71">
        <v>6</v>
      </c>
      <c r="D12" s="12"/>
    </row>
    <row r="13" spans="1:17" x14ac:dyDescent="0.25">
      <c r="A13" s="585"/>
      <c r="B13" s="83" t="s">
        <v>333</v>
      </c>
      <c r="C13" s="71">
        <v>2</v>
      </c>
      <c r="D13" s="12"/>
    </row>
    <row r="14" spans="1:17" x14ac:dyDescent="0.25">
      <c r="A14" s="585"/>
      <c r="B14" s="83" t="s">
        <v>397</v>
      </c>
      <c r="C14" s="71">
        <v>1</v>
      </c>
      <c r="D14" s="12"/>
    </row>
    <row r="15" spans="1:17" x14ac:dyDescent="0.25">
      <c r="A15" s="585"/>
      <c r="B15" s="83" t="s">
        <v>344</v>
      </c>
      <c r="C15" s="71">
        <v>1</v>
      </c>
      <c r="D15" s="12"/>
    </row>
    <row r="16" spans="1:17" x14ac:dyDescent="0.25">
      <c r="A16" s="585"/>
      <c r="B16" s="83" t="s">
        <v>398</v>
      </c>
      <c r="C16" s="71">
        <v>1</v>
      </c>
      <c r="D16" s="12"/>
    </row>
    <row r="17" spans="1:4" x14ac:dyDescent="0.25">
      <c r="A17" s="585"/>
      <c r="B17" s="83" t="s">
        <v>334</v>
      </c>
      <c r="C17" s="71">
        <v>1</v>
      </c>
      <c r="D17" s="12"/>
    </row>
    <row r="18" spans="1:4" x14ac:dyDescent="0.25">
      <c r="A18" s="585"/>
      <c r="B18" s="83" t="s">
        <v>335</v>
      </c>
      <c r="C18" s="71">
        <v>1</v>
      </c>
      <c r="D18" s="12"/>
    </row>
    <row r="19" spans="1:4" x14ac:dyDescent="0.25">
      <c r="A19" s="585"/>
      <c r="B19" s="83" t="s">
        <v>399</v>
      </c>
      <c r="C19" s="71">
        <v>4</v>
      </c>
      <c r="D19" s="12"/>
    </row>
    <row r="20" spans="1:4" s="57" customFormat="1" x14ac:dyDescent="0.25">
      <c r="A20" s="585"/>
      <c r="B20" s="83" t="s">
        <v>498</v>
      </c>
      <c r="C20" s="71">
        <v>1</v>
      </c>
      <c r="D20" s="12"/>
    </row>
    <row r="21" spans="1:4" x14ac:dyDescent="0.25">
      <c r="A21" s="585"/>
      <c r="B21" s="83" t="s">
        <v>400</v>
      </c>
      <c r="C21" s="71">
        <v>5</v>
      </c>
      <c r="D21" s="12"/>
    </row>
    <row r="22" spans="1:4" ht="15" customHeight="1" x14ac:dyDescent="0.25">
      <c r="A22" s="586" t="s">
        <v>85</v>
      </c>
      <c r="B22" s="586"/>
      <c r="C22" s="118">
        <f>SUM(C11:C21)</f>
        <v>29</v>
      </c>
      <c r="D22" s="12"/>
    </row>
    <row r="23" spans="1:4" ht="15" customHeight="1" x14ac:dyDescent="0.25">
      <c r="A23" s="12"/>
      <c r="B23" s="12"/>
      <c r="C23" s="12"/>
      <c r="D23" s="12"/>
    </row>
    <row r="24" spans="1:4" s="57" customFormat="1" ht="15" customHeight="1" x14ac:dyDescent="0.25">
      <c r="A24" s="177" t="s">
        <v>392</v>
      </c>
      <c r="B24" s="177" t="s">
        <v>393</v>
      </c>
      <c r="C24" s="117" t="s">
        <v>394</v>
      </c>
      <c r="D24" s="12"/>
    </row>
    <row r="25" spans="1:4" x14ac:dyDescent="0.25">
      <c r="A25" s="585" t="s">
        <v>401</v>
      </c>
      <c r="B25" s="83" t="s">
        <v>336</v>
      </c>
      <c r="C25" s="71">
        <v>6</v>
      </c>
      <c r="D25" s="12"/>
    </row>
    <row r="26" spans="1:4" x14ac:dyDescent="0.25">
      <c r="A26" s="585"/>
      <c r="B26" s="83" t="s">
        <v>341</v>
      </c>
      <c r="C26" s="71">
        <v>2</v>
      </c>
      <c r="D26" s="12"/>
    </row>
    <row r="27" spans="1:4" x14ac:dyDescent="0.25">
      <c r="A27" s="585"/>
      <c r="B27" s="83" t="s">
        <v>337</v>
      </c>
      <c r="C27" s="71">
        <v>3</v>
      </c>
      <c r="D27" s="12"/>
    </row>
    <row r="28" spans="1:4" x14ac:dyDescent="0.25">
      <c r="A28" s="585"/>
      <c r="B28" s="83" t="s">
        <v>338</v>
      </c>
      <c r="C28" s="71">
        <v>2</v>
      </c>
      <c r="D28" s="12"/>
    </row>
    <row r="29" spans="1:4" x14ac:dyDescent="0.25">
      <c r="A29" s="585"/>
      <c r="B29" s="83" t="s">
        <v>339</v>
      </c>
      <c r="C29" s="71">
        <v>1</v>
      </c>
      <c r="D29" s="12"/>
    </row>
    <row r="30" spans="1:4" x14ac:dyDescent="0.25">
      <c r="A30" s="585"/>
      <c r="B30" s="83" t="s">
        <v>340</v>
      </c>
      <c r="C30" s="71">
        <v>1</v>
      </c>
      <c r="D30" s="12"/>
    </row>
    <row r="31" spans="1:4" x14ac:dyDescent="0.25">
      <c r="A31" s="585"/>
      <c r="B31" s="83" t="s">
        <v>342</v>
      </c>
      <c r="C31" s="71">
        <v>2</v>
      </c>
      <c r="D31" s="12"/>
    </row>
    <row r="32" spans="1:4" x14ac:dyDescent="0.25">
      <c r="A32" s="585"/>
      <c r="B32" s="83" t="s">
        <v>402</v>
      </c>
      <c r="C32" s="71">
        <v>1</v>
      </c>
      <c r="D32" s="12"/>
    </row>
    <row r="33" spans="1:5" x14ac:dyDescent="0.25">
      <c r="A33" s="586" t="s">
        <v>85</v>
      </c>
      <c r="B33" s="586"/>
      <c r="C33" s="118">
        <f>SUM(C25:C32)</f>
        <v>18</v>
      </c>
      <c r="D33" s="12"/>
    </row>
    <row r="34" spans="1:5" x14ac:dyDescent="0.25">
      <c r="A34" s="12"/>
      <c r="B34" s="12"/>
      <c r="C34" s="12"/>
      <c r="D34" s="12"/>
    </row>
    <row r="35" spans="1:5" s="57" customFormat="1" x14ac:dyDescent="0.25">
      <c r="A35" s="116" t="s">
        <v>392</v>
      </c>
      <c r="B35" s="116" t="s">
        <v>393</v>
      </c>
      <c r="C35" s="116" t="s">
        <v>460</v>
      </c>
      <c r="D35" s="117" t="s">
        <v>394</v>
      </c>
      <c r="E35" s="84"/>
    </row>
    <row r="36" spans="1:5" x14ac:dyDescent="0.25">
      <c r="A36" s="582" t="s">
        <v>403</v>
      </c>
      <c r="B36" s="80" t="s">
        <v>404</v>
      </c>
      <c r="C36" s="80" t="s">
        <v>446</v>
      </c>
      <c r="D36" s="69">
        <v>1</v>
      </c>
    </row>
    <row r="37" spans="1:5" x14ac:dyDescent="0.25">
      <c r="A37" s="583"/>
      <c r="B37" s="81" t="s">
        <v>405</v>
      </c>
      <c r="C37" s="81" t="s">
        <v>447</v>
      </c>
      <c r="D37" s="69">
        <v>1</v>
      </c>
    </row>
    <row r="38" spans="1:5" x14ac:dyDescent="0.25">
      <c r="A38" s="583"/>
      <c r="B38" s="81" t="s">
        <v>406</v>
      </c>
      <c r="C38" s="81" t="s">
        <v>440</v>
      </c>
      <c r="D38" s="69">
        <v>1</v>
      </c>
    </row>
    <row r="39" spans="1:5" ht="22.5" x14ac:dyDescent="0.25">
      <c r="A39" s="583"/>
      <c r="B39" s="81" t="s">
        <v>407</v>
      </c>
      <c r="C39" s="81" t="s">
        <v>441</v>
      </c>
      <c r="D39" s="69">
        <v>1</v>
      </c>
    </row>
    <row r="40" spans="1:5" x14ac:dyDescent="0.25">
      <c r="A40" s="583"/>
      <c r="B40" s="82" t="s">
        <v>408</v>
      </c>
      <c r="C40" s="82" t="s">
        <v>443</v>
      </c>
      <c r="D40" s="69">
        <v>1</v>
      </c>
    </row>
    <row r="41" spans="1:5" s="57" customFormat="1" x14ac:dyDescent="0.25">
      <c r="A41" s="583"/>
      <c r="B41" s="82" t="s">
        <v>448</v>
      </c>
      <c r="C41" s="82" t="s">
        <v>443</v>
      </c>
      <c r="D41" s="69">
        <v>1</v>
      </c>
    </row>
    <row r="42" spans="1:5" x14ac:dyDescent="0.25">
      <c r="A42" s="583"/>
      <c r="B42" s="82" t="s">
        <v>444</v>
      </c>
      <c r="C42" s="82" t="s">
        <v>449</v>
      </c>
      <c r="D42" s="69">
        <v>1</v>
      </c>
    </row>
    <row r="43" spans="1:5" x14ac:dyDescent="0.25">
      <c r="A43" s="583"/>
      <c r="B43" s="82" t="s">
        <v>409</v>
      </c>
      <c r="C43" s="82" t="s">
        <v>450</v>
      </c>
      <c r="D43" s="69">
        <v>1</v>
      </c>
    </row>
    <row r="44" spans="1:5" x14ac:dyDescent="0.25">
      <c r="A44" s="583"/>
      <c r="B44" s="82" t="s">
        <v>409</v>
      </c>
      <c r="C44" s="82" t="s">
        <v>450</v>
      </c>
      <c r="D44" s="69">
        <v>1</v>
      </c>
    </row>
    <row r="45" spans="1:5" x14ac:dyDescent="0.25">
      <c r="A45" s="583"/>
      <c r="B45" s="82" t="s">
        <v>409</v>
      </c>
      <c r="C45" s="82" t="s">
        <v>450</v>
      </c>
      <c r="D45" s="69">
        <v>1</v>
      </c>
    </row>
    <row r="46" spans="1:5" x14ac:dyDescent="0.25">
      <c r="A46" s="583"/>
      <c r="B46" s="81" t="s">
        <v>445</v>
      </c>
      <c r="C46" s="81" t="s">
        <v>451</v>
      </c>
      <c r="D46" s="69">
        <v>1</v>
      </c>
    </row>
    <row r="47" spans="1:5" s="57" customFormat="1" x14ac:dyDescent="0.25">
      <c r="A47" s="583"/>
      <c r="B47" s="81" t="s">
        <v>408</v>
      </c>
      <c r="C47" s="81" t="s">
        <v>451</v>
      </c>
      <c r="D47" s="69">
        <v>1</v>
      </c>
    </row>
    <row r="48" spans="1:5" x14ac:dyDescent="0.25">
      <c r="A48" s="583"/>
      <c r="B48" s="81" t="s">
        <v>410</v>
      </c>
      <c r="C48" s="81" t="s">
        <v>452</v>
      </c>
      <c r="D48" s="69">
        <v>1</v>
      </c>
    </row>
    <row r="49" spans="1:4" x14ac:dyDescent="0.25">
      <c r="A49" s="583"/>
      <c r="B49" s="81" t="s">
        <v>455</v>
      </c>
      <c r="C49" s="81" t="s">
        <v>442</v>
      </c>
      <c r="D49" s="69">
        <v>1</v>
      </c>
    </row>
    <row r="50" spans="1:4" x14ac:dyDescent="0.25">
      <c r="A50" s="583"/>
      <c r="B50" s="81" t="s">
        <v>453</v>
      </c>
      <c r="C50" s="81" t="s">
        <v>411</v>
      </c>
      <c r="D50" s="69">
        <v>1</v>
      </c>
    </row>
    <row r="51" spans="1:4" x14ac:dyDescent="0.25">
      <c r="A51" s="583"/>
      <c r="B51" s="81" t="s">
        <v>454</v>
      </c>
      <c r="C51" s="81" t="s">
        <v>411</v>
      </c>
      <c r="D51" s="69">
        <v>1</v>
      </c>
    </row>
    <row r="52" spans="1:4" s="57" customFormat="1" x14ac:dyDescent="0.25">
      <c r="A52" s="584"/>
      <c r="B52" s="81" t="s">
        <v>518</v>
      </c>
      <c r="C52" s="81" t="s">
        <v>504</v>
      </c>
      <c r="D52" s="69">
        <v>1</v>
      </c>
    </row>
    <row r="53" spans="1:4" x14ac:dyDescent="0.25">
      <c r="A53" s="581" t="s">
        <v>85</v>
      </c>
      <c r="B53" s="581"/>
      <c r="C53" s="119"/>
      <c r="D53" s="118">
        <f>SUM(D36:D52)</f>
        <v>17</v>
      </c>
    </row>
    <row r="54" spans="1:4" x14ac:dyDescent="0.25">
      <c r="A54" s="12"/>
      <c r="B54" s="12"/>
      <c r="C54" s="12"/>
      <c r="D54" s="12"/>
    </row>
    <row r="55" spans="1:4" s="57" customFormat="1" ht="15" customHeight="1" x14ac:dyDescent="0.25">
      <c r="A55" s="139" t="s">
        <v>392</v>
      </c>
      <c r="B55" s="139" t="s">
        <v>393</v>
      </c>
      <c r="C55" s="117" t="s">
        <v>394</v>
      </c>
      <c r="D55" s="12"/>
    </row>
    <row r="56" spans="1:4" x14ac:dyDescent="0.25">
      <c r="A56" s="582" t="s">
        <v>412</v>
      </c>
      <c r="B56" s="70" t="s">
        <v>413</v>
      </c>
      <c r="C56" s="71">
        <v>2</v>
      </c>
      <c r="D56" s="12"/>
    </row>
    <row r="57" spans="1:4" x14ac:dyDescent="0.25">
      <c r="A57" s="583"/>
      <c r="B57" s="70" t="s">
        <v>413</v>
      </c>
      <c r="C57" s="71">
        <v>1</v>
      </c>
      <c r="D57" s="12"/>
    </row>
    <row r="58" spans="1:4" x14ac:dyDescent="0.25">
      <c r="A58" s="583"/>
      <c r="B58" s="70" t="s">
        <v>414</v>
      </c>
      <c r="C58" s="71">
        <v>1</v>
      </c>
      <c r="D58" s="12"/>
    </row>
    <row r="59" spans="1:4" x14ac:dyDescent="0.25">
      <c r="A59" s="583"/>
      <c r="B59" s="70" t="s">
        <v>415</v>
      </c>
      <c r="C59" s="71">
        <v>1</v>
      </c>
      <c r="D59" s="12"/>
    </row>
    <row r="60" spans="1:4" x14ac:dyDescent="0.25">
      <c r="A60" s="583"/>
      <c r="B60" s="70" t="s">
        <v>416</v>
      </c>
      <c r="C60" s="71">
        <v>1</v>
      </c>
      <c r="D60" s="12"/>
    </row>
    <row r="61" spans="1:4" x14ac:dyDescent="0.25">
      <c r="A61" s="583"/>
      <c r="B61" s="70" t="s">
        <v>417</v>
      </c>
      <c r="C61" s="71">
        <v>1</v>
      </c>
      <c r="D61" s="12"/>
    </row>
    <row r="62" spans="1:4" x14ac:dyDescent="0.25">
      <c r="A62" s="583"/>
      <c r="B62" s="70" t="s">
        <v>418</v>
      </c>
      <c r="C62" s="71">
        <v>1</v>
      </c>
      <c r="D62" s="12"/>
    </row>
    <row r="63" spans="1:4" x14ac:dyDescent="0.25">
      <c r="A63" s="583"/>
      <c r="B63" s="70" t="s">
        <v>418</v>
      </c>
      <c r="C63" s="71">
        <v>1</v>
      </c>
      <c r="D63" s="12"/>
    </row>
    <row r="64" spans="1:4" x14ac:dyDescent="0.25">
      <c r="A64" s="583"/>
      <c r="B64" s="73" t="s">
        <v>419</v>
      </c>
      <c r="C64" s="72">
        <v>2</v>
      </c>
      <c r="D64" s="12"/>
    </row>
    <row r="65" spans="1:4" s="57" customFormat="1" x14ac:dyDescent="0.25">
      <c r="A65" s="584"/>
      <c r="B65" s="73" t="s">
        <v>435</v>
      </c>
      <c r="C65" s="72">
        <v>5</v>
      </c>
      <c r="D65" s="12"/>
    </row>
    <row r="66" spans="1:4" x14ac:dyDescent="0.25">
      <c r="A66" s="581" t="s">
        <v>85</v>
      </c>
      <c r="B66" s="581"/>
      <c r="C66" s="118">
        <f>SUM(C56:C65)</f>
        <v>16</v>
      </c>
      <c r="D66" s="12"/>
    </row>
    <row r="67" spans="1:4" x14ac:dyDescent="0.25">
      <c r="A67" s="12"/>
      <c r="B67" s="12"/>
      <c r="C67" s="12"/>
      <c r="D67" s="12"/>
    </row>
    <row r="68" spans="1:4" s="57" customFormat="1" ht="15" customHeight="1" x14ac:dyDescent="0.25">
      <c r="A68" s="139" t="s">
        <v>392</v>
      </c>
      <c r="B68" s="139" t="s">
        <v>393</v>
      </c>
      <c r="C68" s="117" t="s">
        <v>394</v>
      </c>
      <c r="D68" s="12"/>
    </row>
    <row r="69" spans="1:4" ht="24" x14ac:dyDescent="0.25">
      <c r="A69" s="585" t="s">
        <v>117</v>
      </c>
      <c r="B69" s="89" t="s">
        <v>420</v>
      </c>
      <c r="C69" s="72">
        <v>80</v>
      </c>
      <c r="D69" s="12"/>
    </row>
    <row r="70" spans="1:4" ht="24" x14ac:dyDescent="0.25">
      <c r="A70" s="585"/>
      <c r="B70" s="89" t="s">
        <v>421</v>
      </c>
      <c r="C70" s="72">
        <v>1</v>
      </c>
      <c r="D70" s="12"/>
    </row>
    <row r="71" spans="1:4" x14ac:dyDescent="0.25">
      <c r="A71" s="585"/>
      <c r="B71" s="90" t="s">
        <v>422</v>
      </c>
      <c r="C71" s="72">
        <v>1</v>
      </c>
      <c r="D71" s="12"/>
    </row>
    <row r="72" spans="1:4" x14ac:dyDescent="0.25">
      <c r="A72" s="581" t="s">
        <v>85</v>
      </c>
      <c r="B72" s="581"/>
      <c r="C72" s="118">
        <f>SUM(C69:C71)</f>
        <v>82</v>
      </c>
      <c r="D72" s="12"/>
    </row>
    <row r="73" spans="1:4" x14ac:dyDescent="0.25">
      <c r="A73" s="12"/>
      <c r="B73" s="12"/>
      <c r="C73" s="12"/>
      <c r="D73" s="12"/>
    </row>
    <row r="74" spans="1:4" s="57" customFormat="1" ht="15" customHeight="1" x14ac:dyDescent="0.25">
      <c r="A74" s="139" t="s">
        <v>392</v>
      </c>
      <c r="B74" s="139" t="s">
        <v>393</v>
      </c>
      <c r="C74" s="117" t="s">
        <v>394</v>
      </c>
      <c r="D74" s="12"/>
    </row>
    <row r="75" spans="1:4" x14ac:dyDescent="0.25">
      <c r="A75" s="585" t="s">
        <v>227</v>
      </c>
      <c r="B75" s="74" t="s">
        <v>423</v>
      </c>
      <c r="C75" s="72">
        <v>8</v>
      </c>
      <c r="D75" s="12"/>
    </row>
    <row r="76" spans="1:4" x14ac:dyDescent="0.25">
      <c r="A76" s="585"/>
      <c r="B76" s="74" t="s">
        <v>424</v>
      </c>
      <c r="C76" s="72">
        <v>8</v>
      </c>
      <c r="D76" s="12"/>
    </row>
    <row r="77" spans="1:4" x14ac:dyDescent="0.25">
      <c r="A77" s="585"/>
      <c r="B77" s="74" t="s">
        <v>425</v>
      </c>
      <c r="C77" s="72">
        <v>34</v>
      </c>
      <c r="D77" s="12"/>
    </row>
    <row r="78" spans="1:4" x14ac:dyDescent="0.25">
      <c r="A78" s="585"/>
      <c r="B78" s="74" t="s">
        <v>426</v>
      </c>
      <c r="C78" s="72">
        <v>4</v>
      </c>
      <c r="D78" s="12"/>
    </row>
    <row r="79" spans="1:4" x14ac:dyDescent="0.25">
      <c r="A79" s="585"/>
      <c r="B79" s="75" t="s">
        <v>427</v>
      </c>
      <c r="C79" s="72">
        <v>2</v>
      </c>
      <c r="D79" s="12"/>
    </row>
    <row r="80" spans="1:4" x14ac:dyDescent="0.25">
      <c r="A80" s="585"/>
      <c r="B80" s="76" t="s">
        <v>428</v>
      </c>
      <c r="C80" s="72">
        <v>1</v>
      </c>
      <c r="D80" s="12"/>
    </row>
    <row r="81" spans="1:4" x14ac:dyDescent="0.25">
      <c r="A81" s="581" t="s">
        <v>85</v>
      </c>
      <c r="B81" s="581"/>
      <c r="C81" s="118">
        <f>SUM(C75:C80)</f>
        <v>57</v>
      </c>
      <c r="D81" s="12"/>
    </row>
    <row r="82" spans="1:4" x14ac:dyDescent="0.25">
      <c r="A82" s="12"/>
      <c r="B82" s="12"/>
      <c r="C82" s="12"/>
      <c r="D82" s="12"/>
    </row>
    <row r="83" spans="1:4" s="57" customFormat="1" ht="15" customHeight="1" x14ac:dyDescent="0.25">
      <c r="A83" s="139" t="s">
        <v>392</v>
      </c>
      <c r="B83" s="139" t="s">
        <v>393</v>
      </c>
      <c r="C83" s="117" t="s">
        <v>394</v>
      </c>
      <c r="D83" s="12"/>
    </row>
    <row r="84" spans="1:4" x14ac:dyDescent="0.25">
      <c r="A84" s="585" t="s">
        <v>429</v>
      </c>
      <c r="B84" s="77" t="s">
        <v>430</v>
      </c>
      <c r="C84" s="78">
        <v>90</v>
      </c>
      <c r="D84" s="12"/>
    </row>
    <row r="85" spans="1:4" ht="22.5" x14ac:dyDescent="0.25">
      <c r="A85" s="585"/>
      <c r="B85" s="77" t="s">
        <v>431</v>
      </c>
      <c r="C85" s="78">
        <v>3</v>
      </c>
      <c r="D85" s="12"/>
    </row>
    <row r="86" spans="1:4" ht="22.5" x14ac:dyDescent="0.25">
      <c r="A86" s="585"/>
      <c r="B86" s="77" t="s">
        <v>432</v>
      </c>
      <c r="C86" s="79">
        <v>2</v>
      </c>
      <c r="D86" s="12"/>
    </row>
    <row r="87" spans="1:4" ht="22.5" x14ac:dyDescent="0.25">
      <c r="A87" s="585"/>
      <c r="B87" s="77" t="s">
        <v>433</v>
      </c>
      <c r="C87" s="79">
        <v>1</v>
      </c>
      <c r="D87" s="12"/>
    </row>
    <row r="88" spans="1:4" x14ac:dyDescent="0.25">
      <c r="A88" s="581" t="s">
        <v>85</v>
      </c>
      <c r="B88" s="581"/>
      <c r="C88" s="118">
        <f>SUM(C84:C87)</f>
        <v>96</v>
      </c>
      <c r="D88" s="12"/>
    </row>
    <row r="89" spans="1:4" x14ac:dyDescent="0.25">
      <c r="A89" s="12"/>
      <c r="B89" s="12"/>
      <c r="C89" s="12"/>
      <c r="D89" s="12"/>
    </row>
    <row r="90" spans="1:4" x14ac:dyDescent="0.25">
      <c r="A90" s="581" t="s">
        <v>434</v>
      </c>
      <c r="B90" s="581"/>
      <c r="C90" s="118">
        <f>C22+C33+D53+C66+C72+C88</f>
        <v>258</v>
      </c>
      <c r="D90" s="12"/>
    </row>
    <row r="91" spans="1:4" x14ac:dyDescent="0.25">
      <c r="A91" s="12"/>
      <c r="B91" s="12"/>
      <c r="C91" s="12"/>
      <c r="D91" s="12"/>
    </row>
  </sheetData>
  <sheetProtection algorithmName="SHA-512" hashValue="3x3l88uJyjnfORrzZtiNf8ZDHuBBmvw+lA7l1k9/J1HEzK2tTSw106nmCFR0oLSOsclZOr8URvem9U92+j9LnQ==" saltValue="ZrIz21AoybS5+0zoMwYq5g==" spinCount="100000" sheet="1" objects="1" scenarios="1" selectLockedCells="1"/>
  <customSheetViews>
    <customSheetView guid="{77337186-7B91-4AA7-8A9B-A289906DCABD}" showPageBreaks="1" printArea="1" view="pageBreakPreview" topLeftCell="A22">
      <selection activeCell="D30" sqref="D30"/>
      <pageMargins left="0.7" right="0.7" top="0.75" bottom="0.75" header="0.3" footer="0.3"/>
      <pageSetup scale="90" orientation="portrait" verticalDpi="0" r:id="rId1"/>
    </customSheetView>
    <customSheetView guid="{B344FB07-4E4E-4356-8360-9C856BDF4D28}" topLeftCell="A9">
      <selection activeCell="A3" sqref="A3:C34"/>
      <pageMargins left="0.7" right="0.7" top="0.75" bottom="0.75" header="0.3" footer="0.3"/>
    </customSheetView>
  </customSheetViews>
  <mergeCells count="18">
    <mergeCell ref="A25:A32"/>
    <mergeCell ref="A36:A52"/>
    <mergeCell ref="A1:D5"/>
    <mergeCell ref="A22:B22"/>
    <mergeCell ref="A11:A21"/>
    <mergeCell ref="A7:D8"/>
    <mergeCell ref="A33:B33"/>
    <mergeCell ref="A6:D6"/>
    <mergeCell ref="A53:B53"/>
    <mergeCell ref="A56:A65"/>
    <mergeCell ref="A90:B90"/>
    <mergeCell ref="A81:B81"/>
    <mergeCell ref="A84:A87"/>
    <mergeCell ref="A88:B88"/>
    <mergeCell ref="A66:B66"/>
    <mergeCell ref="A69:A71"/>
    <mergeCell ref="A72:B72"/>
    <mergeCell ref="A75:A80"/>
  </mergeCells>
  <pageMargins left="0.7" right="0.7" top="0.75" bottom="0.75" header="0.3" footer="0.3"/>
  <pageSetup scale="90" orientation="portrait"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view="pageBreakPreview" zoomScaleNormal="100" zoomScaleSheetLayoutView="100" workbookViewId="0">
      <selection activeCell="A6" sqref="A6:B6"/>
    </sheetView>
  </sheetViews>
  <sheetFormatPr baseColWidth="10" defaultColWidth="12.140625" defaultRowHeight="15" x14ac:dyDescent="0.25"/>
  <cols>
    <col min="1" max="1" width="83.28515625" style="220" customWidth="1"/>
    <col min="2" max="16384" width="12.140625" style="220"/>
  </cols>
  <sheetData>
    <row r="1" spans="1:15" s="216" customFormat="1" x14ac:dyDescent="0.25">
      <c r="A1" s="191"/>
      <c r="B1" s="192"/>
    </row>
    <row r="2" spans="1:15" s="216" customFormat="1" x14ac:dyDescent="0.25">
      <c r="A2" s="193"/>
      <c r="B2" s="194"/>
    </row>
    <row r="3" spans="1:15" s="216" customFormat="1" x14ac:dyDescent="0.25">
      <c r="A3" s="193"/>
      <c r="B3" s="194"/>
    </row>
    <row r="4" spans="1:15" s="216" customFormat="1" x14ac:dyDescent="0.25">
      <c r="A4" s="193"/>
      <c r="B4" s="194"/>
    </row>
    <row r="5" spans="1:15" s="216" customFormat="1" ht="15.75" thickBot="1" x14ac:dyDescent="0.3">
      <c r="A5" s="598" t="s">
        <v>463</v>
      </c>
      <c r="B5" s="599"/>
    </row>
    <row r="6" spans="1:15" s="219" customFormat="1" ht="15.75" customHeight="1" thickBot="1" x14ac:dyDescent="0.3">
      <c r="A6" s="593" t="str">
        <f>AnexosAdmin!A6</f>
        <v>CONVOCATORIA PÚBLICA N° 262 - 2019</v>
      </c>
      <c r="B6" s="595"/>
      <c r="C6" s="217"/>
      <c r="D6" s="217"/>
      <c r="E6" s="217"/>
      <c r="F6" s="217"/>
      <c r="G6" s="218"/>
      <c r="H6" s="218"/>
      <c r="I6" s="218"/>
      <c r="J6" s="218"/>
      <c r="K6" s="218"/>
      <c r="L6" s="218"/>
      <c r="M6" s="218"/>
      <c r="N6" s="218"/>
      <c r="O6" s="218"/>
    </row>
    <row r="7" spans="1:15" ht="15.75" customHeight="1" x14ac:dyDescent="0.25">
      <c r="A7" s="600" t="s">
        <v>551</v>
      </c>
      <c r="B7" s="601"/>
    </row>
    <row r="8" spans="1:15" x14ac:dyDescent="0.25">
      <c r="A8" s="221" t="s">
        <v>136</v>
      </c>
      <c r="B8" s="222" t="s">
        <v>116</v>
      </c>
    </row>
    <row r="9" spans="1:15" x14ac:dyDescent="0.25">
      <c r="A9" s="223" t="s">
        <v>552</v>
      </c>
      <c r="B9" s="224">
        <v>620</v>
      </c>
    </row>
    <row r="10" spans="1:15" x14ac:dyDescent="0.25">
      <c r="A10" s="223" t="s">
        <v>553</v>
      </c>
      <c r="B10" s="224">
        <v>780</v>
      </c>
    </row>
    <row r="11" spans="1:15" x14ac:dyDescent="0.25">
      <c r="A11" s="225" t="s">
        <v>503</v>
      </c>
      <c r="B11" s="226">
        <v>176</v>
      </c>
    </row>
    <row r="12" spans="1:15" ht="16.5" customHeight="1" x14ac:dyDescent="0.25">
      <c r="A12" s="602" t="s">
        <v>179</v>
      </c>
      <c r="B12" s="603"/>
    </row>
    <row r="13" spans="1:15" x14ac:dyDescent="0.25">
      <c r="A13" s="227" t="s">
        <v>554</v>
      </c>
      <c r="B13" s="228"/>
    </row>
    <row r="14" spans="1:15" ht="30" x14ac:dyDescent="0.25">
      <c r="A14" s="227" t="s">
        <v>555</v>
      </c>
      <c r="B14" s="228"/>
    </row>
    <row r="15" spans="1:15" ht="30" x14ac:dyDescent="0.25">
      <c r="A15" s="227" t="s">
        <v>556</v>
      </c>
      <c r="B15" s="228"/>
    </row>
    <row r="16" spans="1:15" ht="60" x14ac:dyDescent="0.25">
      <c r="A16" s="229" t="s">
        <v>557</v>
      </c>
      <c r="B16" s="228"/>
    </row>
    <row r="17" spans="1:2" ht="30" x14ac:dyDescent="0.25">
      <c r="A17" s="227" t="s">
        <v>558</v>
      </c>
      <c r="B17" s="228"/>
    </row>
    <row r="18" spans="1:2" x14ac:dyDescent="0.25">
      <c r="A18" s="227" t="s">
        <v>619</v>
      </c>
      <c r="B18" s="228"/>
    </row>
    <row r="19" spans="1:2" ht="45" x14ac:dyDescent="0.25">
      <c r="A19" s="227" t="s">
        <v>559</v>
      </c>
      <c r="B19" s="228"/>
    </row>
    <row r="20" spans="1:2" ht="30" x14ac:dyDescent="0.25">
      <c r="A20" s="227" t="s">
        <v>560</v>
      </c>
      <c r="B20" s="228"/>
    </row>
    <row r="21" spans="1:2" ht="30" x14ac:dyDescent="0.25">
      <c r="A21" s="227" t="s">
        <v>561</v>
      </c>
      <c r="B21" s="228"/>
    </row>
    <row r="22" spans="1:2" x14ac:dyDescent="0.25">
      <c r="A22" s="602" t="s">
        <v>562</v>
      </c>
      <c r="B22" s="603"/>
    </row>
    <row r="23" spans="1:2" x14ac:dyDescent="0.25">
      <c r="A23" s="230" t="s">
        <v>563</v>
      </c>
      <c r="B23" s="228"/>
    </row>
    <row r="24" spans="1:2" x14ac:dyDescent="0.25">
      <c r="A24" s="230" t="s">
        <v>564</v>
      </c>
      <c r="B24" s="228"/>
    </row>
    <row r="25" spans="1:2" x14ac:dyDescent="0.25">
      <c r="A25" s="231" t="s">
        <v>565</v>
      </c>
      <c r="B25" s="228"/>
    </row>
    <row r="26" spans="1:2" x14ac:dyDescent="0.25">
      <c r="A26" s="230" t="s">
        <v>566</v>
      </c>
      <c r="B26" s="228"/>
    </row>
    <row r="27" spans="1:2" x14ac:dyDescent="0.25">
      <c r="A27" s="231" t="s">
        <v>567</v>
      </c>
      <c r="B27" s="228"/>
    </row>
    <row r="28" spans="1:2" x14ac:dyDescent="0.25">
      <c r="A28" s="231" t="s">
        <v>568</v>
      </c>
      <c r="B28" s="228"/>
    </row>
    <row r="29" spans="1:2" x14ac:dyDescent="0.25">
      <c r="A29" s="231" t="s">
        <v>569</v>
      </c>
      <c r="B29" s="228"/>
    </row>
    <row r="30" spans="1:2" x14ac:dyDescent="0.25">
      <c r="A30" s="231" t="s">
        <v>570</v>
      </c>
      <c r="B30" s="228"/>
    </row>
    <row r="31" spans="1:2" x14ac:dyDescent="0.25">
      <c r="A31" s="230" t="s">
        <v>571</v>
      </c>
      <c r="B31" s="228"/>
    </row>
    <row r="32" spans="1:2" x14ac:dyDescent="0.25">
      <c r="A32" s="231" t="s">
        <v>572</v>
      </c>
      <c r="B32" s="228"/>
    </row>
    <row r="33" spans="1:2" x14ac:dyDescent="0.25">
      <c r="A33" s="231" t="s">
        <v>573</v>
      </c>
      <c r="B33" s="228"/>
    </row>
    <row r="34" spans="1:2" x14ac:dyDescent="0.25">
      <c r="A34" s="231" t="s">
        <v>574</v>
      </c>
      <c r="B34" s="228"/>
    </row>
    <row r="35" spans="1:2" x14ac:dyDescent="0.25">
      <c r="A35" s="230" t="s">
        <v>575</v>
      </c>
      <c r="B35" s="228"/>
    </row>
    <row r="36" spans="1:2" x14ac:dyDescent="0.25">
      <c r="A36" s="230" t="s">
        <v>576</v>
      </c>
      <c r="B36" s="228"/>
    </row>
    <row r="37" spans="1:2" ht="30" x14ac:dyDescent="0.25">
      <c r="A37" s="231" t="s">
        <v>577</v>
      </c>
      <c r="B37" s="228"/>
    </row>
    <row r="38" spans="1:2" x14ac:dyDescent="0.25">
      <c r="A38" s="231" t="s">
        <v>578</v>
      </c>
      <c r="B38" s="228"/>
    </row>
    <row r="39" spans="1:2" x14ac:dyDescent="0.25">
      <c r="A39" s="230" t="s">
        <v>566</v>
      </c>
      <c r="B39" s="228"/>
    </row>
    <row r="40" spans="1:2" x14ac:dyDescent="0.25">
      <c r="A40" s="231" t="s">
        <v>567</v>
      </c>
      <c r="B40" s="228"/>
    </row>
    <row r="41" spans="1:2" x14ac:dyDescent="0.25">
      <c r="A41" s="231" t="s">
        <v>579</v>
      </c>
      <c r="B41" s="228"/>
    </row>
    <row r="42" spans="1:2" x14ac:dyDescent="0.25">
      <c r="A42" s="231" t="s">
        <v>580</v>
      </c>
      <c r="B42" s="228"/>
    </row>
    <row r="43" spans="1:2" x14ac:dyDescent="0.25">
      <c r="A43" s="231" t="s">
        <v>581</v>
      </c>
      <c r="B43" s="228"/>
    </row>
    <row r="44" spans="1:2" x14ac:dyDescent="0.25">
      <c r="A44" s="231" t="s">
        <v>568</v>
      </c>
      <c r="B44" s="228"/>
    </row>
    <row r="45" spans="1:2" x14ac:dyDescent="0.25">
      <c r="A45" s="231" t="s">
        <v>569</v>
      </c>
      <c r="B45" s="228"/>
    </row>
    <row r="46" spans="1:2" x14ac:dyDescent="0.25">
      <c r="A46" s="231" t="s">
        <v>582</v>
      </c>
      <c r="B46" s="228"/>
    </row>
    <row r="47" spans="1:2" x14ac:dyDescent="0.25">
      <c r="A47" s="231" t="s">
        <v>583</v>
      </c>
      <c r="B47" s="228"/>
    </row>
    <row r="48" spans="1:2" x14ac:dyDescent="0.25">
      <c r="A48" s="231" t="s">
        <v>584</v>
      </c>
      <c r="B48" s="228"/>
    </row>
    <row r="49" spans="1:2" x14ac:dyDescent="0.25">
      <c r="A49" s="231" t="s">
        <v>585</v>
      </c>
      <c r="B49" s="228"/>
    </row>
    <row r="50" spans="1:2" x14ac:dyDescent="0.25">
      <c r="A50" s="231" t="s">
        <v>586</v>
      </c>
      <c r="B50" s="228"/>
    </row>
    <row r="51" spans="1:2" x14ac:dyDescent="0.25">
      <c r="A51" s="231" t="s">
        <v>587</v>
      </c>
      <c r="B51" s="228"/>
    </row>
    <row r="52" spans="1:2" x14ac:dyDescent="0.25">
      <c r="A52" s="231" t="s">
        <v>588</v>
      </c>
      <c r="B52" s="228"/>
    </row>
    <row r="53" spans="1:2" x14ac:dyDescent="0.25">
      <c r="A53" s="231" t="s">
        <v>589</v>
      </c>
      <c r="B53" s="228"/>
    </row>
    <row r="54" spans="1:2" x14ac:dyDescent="0.25">
      <c r="A54" s="231" t="s">
        <v>590</v>
      </c>
      <c r="B54" s="228"/>
    </row>
    <row r="55" spans="1:2" x14ac:dyDescent="0.25">
      <c r="A55" s="231" t="s">
        <v>591</v>
      </c>
      <c r="B55" s="228"/>
    </row>
    <row r="56" spans="1:2" x14ac:dyDescent="0.25">
      <c r="A56" s="231" t="s">
        <v>592</v>
      </c>
      <c r="B56" s="228"/>
    </row>
    <row r="57" spans="1:2" x14ac:dyDescent="0.25">
      <c r="A57" s="231" t="s">
        <v>593</v>
      </c>
      <c r="B57" s="228"/>
    </row>
    <row r="58" spans="1:2" x14ac:dyDescent="0.25">
      <c r="A58" s="231" t="s">
        <v>594</v>
      </c>
      <c r="B58" s="228"/>
    </row>
    <row r="59" spans="1:2" x14ac:dyDescent="0.25">
      <c r="A59" s="231" t="s">
        <v>595</v>
      </c>
      <c r="B59" s="228"/>
    </row>
    <row r="60" spans="1:2" x14ac:dyDescent="0.25">
      <c r="A60" s="231" t="s">
        <v>596</v>
      </c>
      <c r="B60" s="228"/>
    </row>
    <row r="61" spans="1:2" x14ac:dyDescent="0.25">
      <c r="A61" s="231" t="s">
        <v>597</v>
      </c>
      <c r="B61" s="228"/>
    </row>
    <row r="62" spans="1:2" x14ac:dyDescent="0.25">
      <c r="A62" s="231" t="s">
        <v>598</v>
      </c>
      <c r="B62" s="228"/>
    </row>
    <row r="63" spans="1:2" x14ac:dyDescent="0.25">
      <c r="A63" s="231" t="s">
        <v>599</v>
      </c>
      <c r="B63" s="228"/>
    </row>
    <row r="64" spans="1:2" x14ac:dyDescent="0.25">
      <c r="A64" s="231" t="s">
        <v>600</v>
      </c>
      <c r="B64" s="228"/>
    </row>
    <row r="65" spans="1:2" x14ac:dyDescent="0.25">
      <c r="A65" s="231" t="s">
        <v>571</v>
      </c>
      <c r="B65" s="228"/>
    </row>
    <row r="66" spans="1:2" x14ac:dyDescent="0.25">
      <c r="A66" s="231" t="s">
        <v>601</v>
      </c>
      <c r="B66" s="228"/>
    </row>
    <row r="67" spans="1:2" x14ac:dyDescent="0.25">
      <c r="A67" s="231" t="s">
        <v>602</v>
      </c>
      <c r="B67" s="228"/>
    </row>
    <row r="68" spans="1:2" x14ac:dyDescent="0.25">
      <c r="A68" s="231" t="s">
        <v>574</v>
      </c>
      <c r="B68" s="228"/>
    </row>
    <row r="69" spans="1:2" x14ac:dyDescent="0.25">
      <c r="A69" s="230" t="s">
        <v>603</v>
      </c>
      <c r="B69" s="228"/>
    </row>
    <row r="70" spans="1:2" x14ac:dyDescent="0.25">
      <c r="A70" s="230" t="s">
        <v>576</v>
      </c>
      <c r="B70" s="228"/>
    </row>
    <row r="71" spans="1:2" x14ac:dyDescent="0.25">
      <c r="A71" s="231" t="s">
        <v>604</v>
      </c>
      <c r="B71" s="228"/>
    </row>
    <row r="72" spans="1:2" x14ac:dyDescent="0.25">
      <c r="A72" s="231" t="s">
        <v>578</v>
      </c>
      <c r="B72" s="228"/>
    </row>
    <row r="73" spans="1:2" x14ac:dyDescent="0.25">
      <c r="A73" s="230" t="s">
        <v>566</v>
      </c>
      <c r="B73" s="228"/>
    </row>
    <row r="74" spans="1:2" x14ac:dyDescent="0.25">
      <c r="A74" s="231" t="s">
        <v>605</v>
      </c>
      <c r="B74" s="228"/>
    </row>
    <row r="75" spans="1:2" x14ac:dyDescent="0.25">
      <c r="A75" s="231" t="s">
        <v>587</v>
      </c>
      <c r="B75" s="228"/>
    </row>
    <row r="76" spans="1:2" x14ac:dyDescent="0.25">
      <c r="A76" s="231" t="s">
        <v>606</v>
      </c>
      <c r="B76" s="228"/>
    </row>
    <row r="77" spans="1:2" x14ac:dyDescent="0.25">
      <c r="A77" s="231" t="s">
        <v>597</v>
      </c>
      <c r="B77" s="228"/>
    </row>
    <row r="78" spans="1:2" x14ac:dyDescent="0.25">
      <c r="A78" s="230" t="s">
        <v>607</v>
      </c>
      <c r="B78" s="228"/>
    </row>
    <row r="79" spans="1:2" x14ac:dyDescent="0.25">
      <c r="A79" s="231" t="s">
        <v>608</v>
      </c>
      <c r="B79" s="228"/>
    </row>
    <row r="80" spans="1:2" x14ac:dyDescent="0.25">
      <c r="A80" s="231" t="s">
        <v>609</v>
      </c>
      <c r="B80" s="228"/>
    </row>
    <row r="81" spans="1:2" x14ac:dyDescent="0.25">
      <c r="A81" s="231" t="s">
        <v>610</v>
      </c>
      <c r="B81" s="228"/>
    </row>
    <row r="82" spans="1:2" x14ac:dyDescent="0.25">
      <c r="A82" s="231" t="s">
        <v>611</v>
      </c>
      <c r="B82" s="228"/>
    </row>
    <row r="83" spans="1:2" x14ac:dyDescent="0.25">
      <c r="A83" s="231" t="s">
        <v>612</v>
      </c>
      <c r="B83" s="228"/>
    </row>
    <row r="84" spans="1:2" x14ac:dyDescent="0.25">
      <c r="A84" s="231" t="s">
        <v>613</v>
      </c>
      <c r="B84" s="228"/>
    </row>
    <row r="85" spans="1:2" x14ac:dyDescent="0.25">
      <c r="A85" s="231" t="s">
        <v>614</v>
      </c>
      <c r="B85" s="228"/>
    </row>
    <row r="86" spans="1:2" x14ac:dyDescent="0.25">
      <c r="A86" s="231" t="s">
        <v>615</v>
      </c>
      <c r="B86" s="228"/>
    </row>
    <row r="87" spans="1:2" x14ac:dyDescent="0.25">
      <c r="A87" s="232"/>
      <c r="B87" s="228"/>
    </row>
    <row r="88" spans="1:2" ht="15" customHeight="1" x14ac:dyDescent="0.25">
      <c r="A88" s="596" t="s">
        <v>467</v>
      </c>
      <c r="B88" s="597"/>
    </row>
    <row r="89" spans="1:2" ht="12.75" customHeight="1" x14ac:dyDescent="0.25">
      <c r="A89" s="221" t="s">
        <v>136</v>
      </c>
      <c r="B89" s="222" t="s">
        <v>116</v>
      </c>
    </row>
    <row r="90" spans="1:2" ht="89.25" customHeight="1" x14ac:dyDescent="0.25">
      <c r="A90" s="195" t="s">
        <v>987</v>
      </c>
      <c r="B90" s="196">
        <v>1275</v>
      </c>
    </row>
    <row r="91" spans="1:2" ht="19.5" customHeight="1" x14ac:dyDescent="0.25">
      <c r="A91" s="596" t="s">
        <v>519</v>
      </c>
      <c r="B91" s="597"/>
    </row>
    <row r="92" spans="1:2" ht="75" x14ac:dyDescent="0.25">
      <c r="A92" s="233" t="s">
        <v>520</v>
      </c>
      <c r="B92" s="234"/>
    </row>
    <row r="93" spans="1:2" x14ac:dyDescent="0.25">
      <c r="A93" s="596" t="s">
        <v>521</v>
      </c>
      <c r="B93" s="597"/>
    </row>
    <row r="94" spans="1:2" ht="60" x14ac:dyDescent="0.25">
      <c r="A94" s="233" t="s">
        <v>522</v>
      </c>
      <c r="B94" s="234"/>
    </row>
    <row r="95" spans="1:2" x14ac:dyDescent="0.25">
      <c r="A95" s="596" t="s">
        <v>523</v>
      </c>
      <c r="B95" s="597"/>
    </row>
    <row r="96" spans="1:2" ht="30" x14ac:dyDescent="0.25">
      <c r="A96" s="235" t="s">
        <v>524</v>
      </c>
      <c r="B96" s="234"/>
    </row>
    <row r="97" spans="1:2" x14ac:dyDescent="0.25">
      <c r="A97" s="596" t="s">
        <v>525</v>
      </c>
      <c r="B97" s="597"/>
    </row>
    <row r="98" spans="1:2" ht="45" x14ac:dyDescent="0.25">
      <c r="A98" s="235" t="s">
        <v>526</v>
      </c>
      <c r="B98" s="234"/>
    </row>
    <row r="99" spans="1:2" ht="15" customHeight="1" x14ac:dyDescent="0.25">
      <c r="A99" s="596" t="s">
        <v>988</v>
      </c>
      <c r="B99" s="597"/>
    </row>
    <row r="100" spans="1:2" x14ac:dyDescent="0.25">
      <c r="A100" s="221" t="s">
        <v>136</v>
      </c>
      <c r="B100" s="222" t="s">
        <v>116</v>
      </c>
    </row>
    <row r="101" spans="1:2" x14ac:dyDescent="0.25">
      <c r="A101" s="235" t="s">
        <v>989</v>
      </c>
      <c r="B101" s="234">
        <v>1</v>
      </c>
    </row>
    <row r="102" spans="1:2" ht="16.5" customHeight="1" x14ac:dyDescent="0.25">
      <c r="A102" s="236" t="s">
        <v>990</v>
      </c>
      <c r="B102" s="175"/>
    </row>
    <row r="103" spans="1:2" x14ac:dyDescent="0.25">
      <c r="A103" s="237" t="s">
        <v>527</v>
      </c>
      <c r="B103" s="238">
        <v>5000</v>
      </c>
    </row>
    <row r="104" spans="1:2" x14ac:dyDescent="0.25">
      <c r="A104" s="237" t="s">
        <v>528</v>
      </c>
      <c r="B104" s="238">
        <v>500</v>
      </c>
    </row>
    <row r="105" spans="1:2" x14ac:dyDescent="0.25">
      <c r="A105" s="237" t="s">
        <v>529</v>
      </c>
      <c r="B105" s="238" t="s">
        <v>530</v>
      </c>
    </row>
    <row r="106" spans="1:2" x14ac:dyDescent="0.25">
      <c r="A106" s="237" t="s">
        <v>531</v>
      </c>
      <c r="B106" s="238">
        <v>1</v>
      </c>
    </row>
    <row r="107" spans="1:2" ht="15" customHeight="1" x14ac:dyDescent="0.25">
      <c r="A107" s="596" t="s">
        <v>991</v>
      </c>
      <c r="B107" s="597"/>
    </row>
    <row r="108" spans="1:2" x14ac:dyDescent="0.25">
      <c r="A108" s="237" t="s">
        <v>992</v>
      </c>
      <c r="B108" s="239">
        <v>1275</v>
      </c>
    </row>
    <row r="109" spans="1:2" x14ac:dyDescent="0.25">
      <c r="A109" s="237" t="s">
        <v>993</v>
      </c>
      <c r="B109" s="239">
        <v>1</v>
      </c>
    </row>
    <row r="110" spans="1:2" x14ac:dyDescent="0.25">
      <c r="A110" s="237" t="s">
        <v>994</v>
      </c>
      <c r="B110" s="239">
        <v>1257</v>
      </c>
    </row>
    <row r="111" spans="1:2" x14ac:dyDescent="0.25">
      <c r="A111" s="237" t="s">
        <v>995</v>
      </c>
      <c r="B111" s="239">
        <v>1</v>
      </c>
    </row>
    <row r="112" spans="1:2" x14ac:dyDescent="0.25">
      <c r="A112" s="237" t="s">
        <v>996</v>
      </c>
      <c r="B112" s="239">
        <v>780</v>
      </c>
    </row>
    <row r="113" spans="1:2" x14ac:dyDescent="0.25">
      <c r="A113" s="237"/>
      <c r="B113" s="240"/>
    </row>
    <row r="114" spans="1:2" ht="15" customHeight="1" x14ac:dyDescent="0.25">
      <c r="A114" s="596" t="s">
        <v>997</v>
      </c>
      <c r="B114" s="597"/>
    </row>
    <row r="115" spans="1:2" x14ac:dyDescent="0.25">
      <c r="A115" s="236" t="s">
        <v>998</v>
      </c>
      <c r="B115" s="241"/>
    </row>
    <row r="116" spans="1:2" x14ac:dyDescent="0.25">
      <c r="A116" s="221" t="s">
        <v>136</v>
      </c>
      <c r="B116" s="222" t="s">
        <v>116</v>
      </c>
    </row>
    <row r="117" spans="1:2" x14ac:dyDescent="0.25">
      <c r="A117" s="242" t="s">
        <v>999</v>
      </c>
      <c r="B117" s="238">
        <v>2</v>
      </c>
    </row>
    <row r="118" spans="1:2" ht="16.5" customHeight="1" x14ac:dyDescent="0.25">
      <c r="A118" s="236" t="s">
        <v>1000</v>
      </c>
      <c r="B118" s="175"/>
    </row>
    <row r="119" spans="1:2" x14ac:dyDescent="0.25">
      <c r="A119" s="237" t="s">
        <v>532</v>
      </c>
      <c r="B119" s="238">
        <v>1</v>
      </c>
    </row>
    <row r="120" spans="1:2" x14ac:dyDescent="0.25">
      <c r="A120" s="237" t="s">
        <v>533</v>
      </c>
      <c r="B120" s="238">
        <v>1</v>
      </c>
    </row>
    <row r="121" spans="1:2" x14ac:dyDescent="0.25">
      <c r="A121" s="237" t="s">
        <v>534</v>
      </c>
      <c r="B121" s="238">
        <v>1</v>
      </c>
    </row>
    <row r="122" spans="1:2" x14ac:dyDescent="0.25">
      <c r="A122" s="237" t="s">
        <v>535</v>
      </c>
      <c r="B122" s="238">
        <v>1</v>
      </c>
    </row>
    <row r="123" spans="1:2" x14ac:dyDescent="0.25">
      <c r="A123" s="237" t="s">
        <v>536</v>
      </c>
      <c r="B123" s="238">
        <v>10</v>
      </c>
    </row>
    <row r="124" spans="1:2" x14ac:dyDescent="0.25">
      <c r="A124" s="237" t="s">
        <v>537</v>
      </c>
      <c r="B124" s="238">
        <v>1</v>
      </c>
    </row>
    <row r="125" spans="1:2" x14ac:dyDescent="0.25">
      <c r="A125" s="237" t="s">
        <v>538</v>
      </c>
      <c r="B125" s="238">
        <v>1</v>
      </c>
    </row>
    <row r="126" spans="1:2" ht="30" x14ac:dyDescent="0.25">
      <c r="A126" s="237" t="s">
        <v>539</v>
      </c>
      <c r="B126" s="238">
        <v>1</v>
      </c>
    </row>
    <row r="127" spans="1:2" x14ac:dyDescent="0.25">
      <c r="A127" s="237" t="s">
        <v>540</v>
      </c>
      <c r="B127" s="238">
        <v>1</v>
      </c>
    </row>
    <row r="128" spans="1:2" x14ac:dyDescent="0.25">
      <c r="A128" s="237" t="s">
        <v>541</v>
      </c>
      <c r="B128" s="238">
        <v>1</v>
      </c>
    </row>
    <row r="129" spans="1:2" x14ac:dyDescent="0.25">
      <c r="A129" s="237" t="s">
        <v>542</v>
      </c>
      <c r="B129" s="238">
        <v>1</v>
      </c>
    </row>
    <row r="130" spans="1:2" x14ac:dyDescent="0.25">
      <c r="A130" s="237" t="s">
        <v>543</v>
      </c>
      <c r="B130" s="238">
        <v>1</v>
      </c>
    </row>
    <row r="131" spans="1:2" x14ac:dyDescent="0.25">
      <c r="A131" s="237" t="s">
        <v>544</v>
      </c>
      <c r="B131" s="238">
        <v>1</v>
      </c>
    </row>
    <row r="132" spans="1:2" x14ac:dyDescent="0.25">
      <c r="A132" s="237" t="s">
        <v>545</v>
      </c>
      <c r="B132" s="238">
        <v>1</v>
      </c>
    </row>
    <row r="133" spans="1:2" x14ac:dyDescent="0.25">
      <c r="A133" s="237" t="s">
        <v>546</v>
      </c>
      <c r="B133" s="238">
        <v>1</v>
      </c>
    </row>
    <row r="134" spans="1:2" x14ac:dyDescent="0.25">
      <c r="A134" s="237" t="s">
        <v>547</v>
      </c>
      <c r="B134" s="238">
        <v>1</v>
      </c>
    </row>
    <row r="135" spans="1:2" x14ac:dyDescent="0.25">
      <c r="A135" s="237" t="s">
        <v>548</v>
      </c>
      <c r="B135" s="238">
        <v>2000</v>
      </c>
    </row>
    <row r="136" spans="1:2" x14ac:dyDescent="0.25">
      <c r="A136" s="237" t="s">
        <v>549</v>
      </c>
      <c r="B136" s="238">
        <v>50000</v>
      </c>
    </row>
    <row r="137" spans="1:2" x14ac:dyDescent="0.25">
      <c r="A137" s="237" t="s">
        <v>550</v>
      </c>
      <c r="B137" s="238">
        <v>500</v>
      </c>
    </row>
    <row r="138" spans="1:2" ht="15" customHeight="1" x14ac:dyDescent="0.25">
      <c r="A138" s="596" t="s">
        <v>1001</v>
      </c>
      <c r="B138" s="597"/>
    </row>
    <row r="139" spans="1:2" x14ac:dyDescent="0.25">
      <c r="A139" s="236" t="s">
        <v>1002</v>
      </c>
      <c r="B139" s="241"/>
    </row>
    <row r="140" spans="1:2" x14ac:dyDescent="0.25">
      <c r="A140" s="221" t="s">
        <v>136</v>
      </c>
      <c r="B140" s="222" t="s">
        <v>116</v>
      </c>
    </row>
    <row r="141" spans="1:2" x14ac:dyDescent="0.25">
      <c r="A141" s="243" t="s">
        <v>470</v>
      </c>
      <c r="B141" s="238">
        <v>2</v>
      </c>
    </row>
    <row r="142" spans="1:2" x14ac:dyDescent="0.25">
      <c r="A142" s="236" t="s">
        <v>1003</v>
      </c>
      <c r="B142" s="175"/>
    </row>
    <row r="143" spans="1:2" x14ac:dyDescent="0.25">
      <c r="A143" s="237" t="s">
        <v>1004</v>
      </c>
      <c r="B143" s="238">
        <v>1</v>
      </c>
    </row>
    <row r="144" spans="1:2" ht="15" customHeight="1" x14ac:dyDescent="0.25">
      <c r="A144" s="596" t="s">
        <v>1005</v>
      </c>
      <c r="B144" s="597"/>
    </row>
    <row r="145" spans="1:2" x14ac:dyDescent="0.25">
      <c r="A145" s="236" t="s">
        <v>1006</v>
      </c>
      <c r="B145" s="241"/>
    </row>
    <row r="146" spans="1:2" x14ac:dyDescent="0.25">
      <c r="A146" s="221" t="s">
        <v>136</v>
      </c>
      <c r="B146" s="222" t="s">
        <v>116</v>
      </c>
    </row>
    <row r="147" spans="1:2" x14ac:dyDescent="0.25">
      <c r="A147" s="232" t="s">
        <v>1007</v>
      </c>
      <c r="B147" s="238">
        <v>4</v>
      </c>
    </row>
    <row r="148" spans="1:2" x14ac:dyDescent="0.25">
      <c r="A148" s="232" t="s">
        <v>1008</v>
      </c>
      <c r="B148" s="238">
        <v>1</v>
      </c>
    </row>
    <row r="149" spans="1:2" ht="15" customHeight="1" x14ac:dyDescent="0.25">
      <c r="A149" s="596" t="s">
        <v>1009</v>
      </c>
      <c r="B149" s="597"/>
    </row>
    <row r="150" spans="1:2" x14ac:dyDescent="0.25">
      <c r="A150" s="236" t="s">
        <v>1010</v>
      </c>
      <c r="B150" s="241"/>
    </row>
    <row r="151" spans="1:2" x14ac:dyDescent="0.25">
      <c r="A151" s="221" t="s">
        <v>136</v>
      </c>
      <c r="B151" s="222" t="s">
        <v>116</v>
      </c>
    </row>
    <row r="152" spans="1:2" x14ac:dyDescent="0.25">
      <c r="A152" s="232" t="s">
        <v>1011</v>
      </c>
      <c r="B152" s="238">
        <v>4</v>
      </c>
    </row>
    <row r="153" spans="1:2" ht="15.75" thickBot="1" x14ac:dyDescent="0.3">
      <c r="A153" s="244" t="s">
        <v>1008</v>
      </c>
      <c r="B153" s="245">
        <v>1</v>
      </c>
    </row>
  </sheetData>
  <sheetProtection algorithmName="SHA-512" hashValue="tX6lC+q0vPiomtP6nsUWNUMnxWMj+iKdD4fg/hQq2GRX7WQ9Dm1RbdnS3LTa2Wp3UYGBtXODaeGBCRXwhccK1w==" saltValue="qXCREAZ0m3HpKYVxJ7P1KA==" spinCount="100000" sheet="1" objects="1" scenarios="1" selectLockedCells="1"/>
  <mergeCells count="16">
    <mergeCell ref="A88:B88"/>
    <mergeCell ref="A5:B5"/>
    <mergeCell ref="A6:B6"/>
    <mergeCell ref="A7:B7"/>
    <mergeCell ref="A12:B12"/>
    <mergeCell ref="A22:B22"/>
    <mergeCell ref="A114:B114"/>
    <mergeCell ref="A138:B138"/>
    <mergeCell ref="A144:B144"/>
    <mergeCell ref="A149:B149"/>
    <mergeCell ref="A91:B91"/>
    <mergeCell ref="A93:B93"/>
    <mergeCell ref="A95:B95"/>
    <mergeCell ref="A97:B97"/>
    <mergeCell ref="A99:B99"/>
    <mergeCell ref="A107:B107"/>
  </mergeCells>
  <pageMargins left="0.7" right="0.7" top="0.75" bottom="0.75" header="0.3" footer="0.3"/>
  <pageSetup scale="95"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Normal="100" zoomScaleSheetLayoutView="100" workbookViewId="0">
      <selection activeCell="C23" sqref="C23:H23"/>
    </sheetView>
  </sheetViews>
  <sheetFormatPr baseColWidth="10" defaultRowHeight="12.75" x14ac:dyDescent="0.2"/>
  <cols>
    <col min="1" max="1" width="6.140625" style="28" customWidth="1"/>
    <col min="2" max="2" width="29.140625" style="16" customWidth="1"/>
    <col min="3" max="3" width="25.140625" style="16" customWidth="1"/>
    <col min="4" max="4" width="23.5703125" style="16" customWidth="1"/>
    <col min="5" max="5" width="23.42578125" style="16" customWidth="1"/>
    <col min="6" max="6" width="24.140625" style="20" bestFit="1" customWidth="1"/>
    <col min="7" max="7" width="14.42578125" style="20" customWidth="1"/>
    <col min="8" max="8" width="29.5703125" style="20" bestFit="1" customWidth="1"/>
    <col min="9" max="9" width="9.28515625" style="16" bestFit="1" customWidth="1"/>
    <col min="10" max="10" width="33.5703125" style="16" customWidth="1"/>
    <col min="11" max="11" width="10" style="16" customWidth="1"/>
    <col min="12" max="12" width="14.5703125" style="15" bestFit="1" customWidth="1"/>
    <col min="13" max="13" width="12.5703125" style="16" bestFit="1" customWidth="1"/>
    <col min="14" max="16384" width="11.42578125" style="16"/>
  </cols>
  <sheetData>
    <row r="1" spans="1:12" s="246" customFormat="1" ht="15" customHeight="1" x14ac:dyDescent="0.2">
      <c r="A1" s="284" t="s">
        <v>618</v>
      </c>
      <c r="B1" s="285"/>
      <c r="C1" s="285"/>
      <c r="D1" s="285"/>
      <c r="E1" s="285"/>
      <c r="F1" s="285"/>
      <c r="G1" s="285"/>
      <c r="H1" s="285"/>
      <c r="I1" s="285"/>
      <c r="J1" s="285"/>
      <c r="K1" s="198"/>
    </row>
    <row r="2" spans="1:12" s="246" customFormat="1" ht="12" customHeight="1" x14ac:dyDescent="0.2">
      <c r="A2" s="287"/>
      <c r="B2" s="288"/>
      <c r="C2" s="288"/>
      <c r="D2" s="288"/>
      <c r="E2" s="288"/>
      <c r="F2" s="288"/>
      <c r="G2" s="288"/>
      <c r="H2" s="288"/>
      <c r="I2" s="288"/>
      <c r="J2" s="288"/>
      <c r="K2" s="199"/>
    </row>
    <row r="3" spans="1:12" s="246" customFormat="1" ht="12" customHeight="1" x14ac:dyDescent="0.2">
      <c r="A3" s="287"/>
      <c r="B3" s="288"/>
      <c r="C3" s="288"/>
      <c r="D3" s="288"/>
      <c r="E3" s="288"/>
      <c r="F3" s="288"/>
      <c r="G3" s="288"/>
      <c r="H3" s="288"/>
      <c r="I3" s="288"/>
      <c r="J3" s="288"/>
      <c r="K3" s="199"/>
    </row>
    <row r="4" spans="1:12" s="246" customFormat="1" ht="12" customHeight="1" x14ac:dyDescent="0.2">
      <c r="A4" s="287"/>
      <c r="B4" s="288"/>
      <c r="C4" s="288"/>
      <c r="D4" s="288"/>
      <c r="E4" s="288"/>
      <c r="F4" s="288"/>
      <c r="G4" s="288"/>
      <c r="H4" s="288"/>
      <c r="I4" s="288"/>
      <c r="J4" s="288"/>
      <c r="K4" s="199"/>
    </row>
    <row r="5" spans="1:12" s="246" customFormat="1" ht="14.25" customHeight="1" x14ac:dyDescent="0.2">
      <c r="A5" s="287"/>
      <c r="B5" s="288"/>
      <c r="C5" s="288"/>
      <c r="D5" s="288"/>
      <c r="E5" s="288"/>
      <c r="F5" s="288"/>
      <c r="G5" s="288"/>
      <c r="H5" s="288"/>
      <c r="I5" s="288"/>
      <c r="J5" s="288"/>
      <c r="K5" s="199"/>
    </row>
    <row r="6" spans="1:12" ht="15" customHeight="1" x14ac:dyDescent="0.2">
      <c r="A6" s="632" t="str">
        <f>AnexosAdmin!A6</f>
        <v>CONVOCATORIA PÚBLICA N° 262 - 2019</v>
      </c>
      <c r="B6" s="633"/>
      <c r="C6" s="633"/>
      <c r="D6" s="633"/>
      <c r="E6" s="633"/>
      <c r="F6" s="633"/>
      <c r="G6" s="633"/>
      <c r="H6" s="633"/>
      <c r="I6" s="633"/>
      <c r="J6" s="633"/>
      <c r="K6" s="634"/>
    </row>
    <row r="7" spans="1:12" ht="13.5" customHeight="1" x14ac:dyDescent="0.2">
      <c r="A7" s="622" t="s">
        <v>160</v>
      </c>
      <c r="B7" s="623"/>
      <c r="C7" s="626" t="s">
        <v>165</v>
      </c>
      <c r="D7" s="627"/>
      <c r="E7" s="627"/>
      <c r="F7" s="627"/>
      <c r="G7" s="627"/>
      <c r="H7" s="627"/>
      <c r="I7" s="627"/>
      <c r="J7" s="628"/>
      <c r="K7" s="247"/>
    </row>
    <row r="8" spans="1:12" ht="12.75" customHeight="1" x14ac:dyDescent="0.2">
      <c r="A8" s="624"/>
      <c r="B8" s="625"/>
      <c r="C8" s="629" t="s">
        <v>161</v>
      </c>
      <c r="D8" s="629" t="s">
        <v>766</v>
      </c>
      <c r="E8" s="629" t="s">
        <v>767</v>
      </c>
      <c r="F8" s="629" t="s">
        <v>162</v>
      </c>
      <c r="G8" s="629" t="s">
        <v>163</v>
      </c>
      <c r="H8" s="629" t="s">
        <v>768</v>
      </c>
      <c r="I8" s="629" t="s">
        <v>116</v>
      </c>
      <c r="J8" s="607" t="s">
        <v>633</v>
      </c>
      <c r="K8" s="607" t="s">
        <v>164</v>
      </c>
    </row>
    <row r="9" spans="1:12" ht="12.75" customHeight="1" x14ac:dyDescent="0.2">
      <c r="A9" s="635" t="s">
        <v>139</v>
      </c>
      <c r="B9" s="636"/>
      <c r="C9" s="630"/>
      <c r="D9" s="630"/>
      <c r="E9" s="630"/>
      <c r="F9" s="630"/>
      <c r="G9" s="630"/>
      <c r="H9" s="630"/>
      <c r="I9" s="630"/>
      <c r="J9" s="608"/>
      <c r="K9" s="608"/>
    </row>
    <row r="10" spans="1:12" ht="12.75" customHeight="1" x14ac:dyDescent="0.2">
      <c r="A10" s="637"/>
      <c r="B10" s="638"/>
      <c r="C10" s="631"/>
      <c r="D10" s="631"/>
      <c r="E10" s="631"/>
      <c r="F10" s="631"/>
      <c r="G10" s="631"/>
      <c r="H10" s="631"/>
      <c r="I10" s="631"/>
      <c r="J10" s="609"/>
      <c r="K10" s="609"/>
      <c r="L10" s="15" t="s">
        <v>83</v>
      </c>
    </row>
    <row r="11" spans="1:12" s="6" customFormat="1" ht="13.5" customHeight="1" x14ac:dyDescent="0.25">
      <c r="A11" s="611"/>
      <c r="B11" s="612"/>
      <c r="C11" s="613"/>
      <c r="D11" s="614"/>
      <c r="E11" s="614"/>
      <c r="F11" s="614"/>
      <c r="G11" s="614"/>
      <c r="H11" s="614"/>
      <c r="I11" s="615"/>
      <c r="J11" s="141"/>
      <c r="K11" s="142"/>
      <c r="L11" s="17" t="s">
        <v>83</v>
      </c>
    </row>
    <row r="12" spans="1:12" ht="107.25" customHeight="1" x14ac:dyDescent="0.2">
      <c r="A12" s="143">
        <v>1</v>
      </c>
      <c r="B12" s="113" t="s">
        <v>620</v>
      </c>
      <c r="C12" s="144" t="s">
        <v>769</v>
      </c>
      <c r="D12" s="144" t="s">
        <v>770</v>
      </c>
      <c r="E12" s="144" t="s">
        <v>771</v>
      </c>
      <c r="F12" s="144" t="s">
        <v>772</v>
      </c>
      <c r="G12" s="144" t="s">
        <v>167</v>
      </c>
      <c r="H12" s="144" t="s">
        <v>773</v>
      </c>
      <c r="I12" s="140">
        <v>1</v>
      </c>
      <c r="J12" s="18"/>
      <c r="K12" s="145" t="s">
        <v>166</v>
      </c>
    </row>
    <row r="13" spans="1:12" ht="118.5" customHeight="1" x14ac:dyDescent="0.2">
      <c r="A13" s="143">
        <v>2</v>
      </c>
      <c r="B13" s="113" t="s">
        <v>621</v>
      </c>
      <c r="C13" s="144" t="s">
        <v>774</v>
      </c>
      <c r="D13" s="144" t="s">
        <v>775</v>
      </c>
      <c r="E13" s="144" t="s">
        <v>836</v>
      </c>
      <c r="F13" s="144" t="s">
        <v>776</v>
      </c>
      <c r="G13" s="144" t="s">
        <v>837</v>
      </c>
      <c r="H13" s="144" t="s">
        <v>777</v>
      </c>
      <c r="I13" s="140">
        <v>1</v>
      </c>
      <c r="J13" s="18"/>
      <c r="K13" s="145" t="s">
        <v>166</v>
      </c>
    </row>
    <row r="14" spans="1:12" ht="123" customHeight="1" x14ac:dyDescent="0.2">
      <c r="A14" s="143">
        <v>3</v>
      </c>
      <c r="B14" s="113" t="s">
        <v>622</v>
      </c>
      <c r="C14" s="144" t="s">
        <v>778</v>
      </c>
      <c r="D14" s="144" t="s">
        <v>779</v>
      </c>
      <c r="E14" s="144" t="s">
        <v>780</v>
      </c>
      <c r="F14" s="144" t="s">
        <v>781</v>
      </c>
      <c r="G14" s="144" t="s">
        <v>838</v>
      </c>
      <c r="H14" s="144" t="s">
        <v>782</v>
      </c>
      <c r="I14" s="140">
        <v>1</v>
      </c>
      <c r="J14" s="18"/>
      <c r="K14" s="145" t="s">
        <v>166</v>
      </c>
    </row>
    <row r="15" spans="1:12" ht="214.5" customHeight="1" x14ac:dyDescent="0.2">
      <c r="A15" s="143">
        <v>4</v>
      </c>
      <c r="B15" s="113" t="s">
        <v>623</v>
      </c>
      <c r="C15" s="144" t="s">
        <v>783</v>
      </c>
      <c r="D15" s="144" t="s">
        <v>784</v>
      </c>
      <c r="E15" s="144" t="s">
        <v>785</v>
      </c>
      <c r="F15" s="144" t="s">
        <v>786</v>
      </c>
      <c r="G15" s="144" t="s">
        <v>167</v>
      </c>
      <c r="H15" s="144" t="s">
        <v>787</v>
      </c>
      <c r="I15" s="140">
        <v>1</v>
      </c>
      <c r="J15" s="18"/>
      <c r="K15" s="145" t="s">
        <v>166</v>
      </c>
    </row>
    <row r="16" spans="1:12" ht="116.25" x14ac:dyDescent="0.2">
      <c r="A16" s="143">
        <v>5</v>
      </c>
      <c r="B16" s="113" t="s">
        <v>624</v>
      </c>
      <c r="C16" s="144" t="s">
        <v>788</v>
      </c>
      <c r="D16" s="144" t="s">
        <v>789</v>
      </c>
      <c r="E16" s="144"/>
      <c r="F16" s="144" t="s">
        <v>790</v>
      </c>
      <c r="G16" s="144" t="s">
        <v>176</v>
      </c>
      <c r="H16" s="248" t="s">
        <v>791</v>
      </c>
      <c r="I16" s="140">
        <v>1</v>
      </c>
      <c r="J16" s="18"/>
      <c r="K16" s="145" t="s">
        <v>166</v>
      </c>
    </row>
    <row r="17" spans="1:12" ht="170.25" customHeight="1" x14ac:dyDescent="0.2">
      <c r="A17" s="143">
        <v>6</v>
      </c>
      <c r="B17" s="113" t="s">
        <v>792</v>
      </c>
      <c r="C17" s="144" t="s">
        <v>793</v>
      </c>
      <c r="D17" s="144" t="s">
        <v>839</v>
      </c>
      <c r="E17" s="144"/>
      <c r="F17" s="144" t="s">
        <v>794</v>
      </c>
      <c r="G17" s="144" t="s">
        <v>795</v>
      </c>
      <c r="H17" s="144" t="s">
        <v>796</v>
      </c>
      <c r="I17" s="140">
        <v>1</v>
      </c>
      <c r="J17" s="18"/>
      <c r="K17" s="145" t="s">
        <v>166</v>
      </c>
    </row>
    <row r="18" spans="1:12" ht="136.5" customHeight="1" x14ac:dyDescent="0.2">
      <c r="A18" s="143">
        <v>7</v>
      </c>
      <c r="B18" s="113" t="s">
        <v>625</v>
      </c>
      <c r="C18" s="144" t="s">
        <v>797</v>
      </c>
      <c r="D18" s="144" t="s">
        <v>798</v>
      </c>
      <c r="E18" s="144" t="s">
        <v>799</v>
      </c>
      <c r="F18" s="144" t="s">
        <v>800</v>
      </c>
      <c r="G18" s="144" t="s">
        <v>177</v>
      </c>
      <c r="H18" s="144" t="s">
        <v>801</v>
      </c>
      <c r="I18" s="140">
        <v>6</v>
      </c>
      <c r="J18" s="18"/>
      <c r="K18" s="145" t="s">
        <v>166</v>
      </c>
    </row>
    <row r="19" spans="1:12" ht="131.25" customHeight="1" x14ac:dyDescent="0.2">
      <c r="A19" s="143">
        <v>8</v>
      </c>
      <c r="B19" s="146" t="s">
        <v>626</v>
      </c>
      <c r="C19" s="144" t="s">
        <v>802</v>
      </c>
      <c r="D19" s="144" t="s">
        <v>798</v>
      </c>
      <c r="E19" s="144"/>
      <c r="F19" s="144" t="s">
        <v>803</v>
      </c>
      <c r="G19" s="144" t="s">
        <v>178</v>
      </c>
      <c r="H19" s="144" t="s">
        <v>804</v>
      </c>
      <c r="I19" s="140">
        <v>2</v>
      </c>
      <c r="J19" s="18"/>
      <c r="K19" s="145" t="s">
        <v>166</v>
      </c>
    </row>
    <row r="20" spans="1:12" x14ac:dyDescent="0.2">
      <c r="L20" s="16"/>
    </row>
    <row r="21" spans="1:12" ht="14.25" x14ac:dyDescent="0.2">
      <c r="B21" s="610" t="s">
        <v>840</v>
      </c>
      <c r="C21" s="610"/>
      <c r="D21" s="610"/>
      <c r="E21" s="610"/>
      <c r="F21" s="610"/>
      <c r="G21" s="610"/>
      <c r="H21" s="610"/>
      <c r="I21" s="610"/>
      <c r="J21" s="610"/>
      <c r="L21" s="16"/>
    </row>
    <row r="22" spans="1:12" ht="15" thickBot="1" x14ac:dyDescent="0.25">
      <c r="B22" s="203"/>
      <c r="C22" s="203"/>
      <c r="D22" s="203"/>
      <c r="E22" s="203"/>
      <c r="F22" s="203"/>
      <c r="G22" s="203"/>
      <c r="H22" s="203"/>
      <c r="I22" s="203"/>
      <c r="J22" s="203"/>
      <c r="L22" s="16"/>
    </row>
    <row r="23" spans="1:12" x14ac:dyDescent="0.2">
      <c r="B23" s="249" t="s">
        <v>156</v>
      </c>
      <c r="C23" s="616"/>
      <c r="D23" s="617"/>
      <c r="E23" s="617"/>
      <c r="F23" s="617"/>
      <c r="G23" s="617"/>
      <c r="H23" s="618"/>
      <c r="L23" s="16"/>
    </row>
    <row r="24" spans="1:12" x14ac:dyDescent="0.2">
      <c r="B24" s="250" t="s">
        <v>157</v>
      </c>
      <c r="C24" s="619"/>
      <c r="D24" s="620"/>
      <c r="E24" s="620"/>
      <c r="F24" s="620"/>
      <c r="G24" s="620"/>
      <c r="H24" s="621"/>
      <c r="L24" s="16"/>
    </row>
    <row r="25" spans="1:12" x14ac:dyDescent="0.2">
      <c r="B25" s="250" t="s">
        <v>158</v>
      </c>
      <c r="C25" s="619"/>
      <c r="D25" s="620"/>
      <c r="E25" s="620"/>
      <c r="F25" s="620"/>
      <c r="G25" s="620"/>
      <c r="H25" s="621"/>
      <c r="L25" s="16"/>
    </row>
    <row r="26" spans="1:12" ht="13.5" thickBot="1" x14ac:dyDescent="0.25">
      <c r="B26" s="251" t="s">
        <v>159</v>
      </c>
      <c r="C26" s="604"/>
      <c r="D26" s="605"/>
      <c r="E26" s="605"/>
      <c r="F26" s="605"/>
      <c r="G26" s="605"/>
      <c r="H26" s="606"/>
      <c r="L26" s="16"/>
    </row>
    <row r="27" spans="1:12" x14ac:dyDescent="0.2">
      <c r="L27" s="16"/>
    </row>
    <row r="28" spans="1:12" x14ac:dyDescent="0.2">
      <c r="B28" s="16" t="s">
        <v>83</v>
      </c>
      <c r="F28" s="19" t="s">
        <v>83</v>
      </c>
      <c r="G28" s="19"/>
      <c r="H28" s="19"/>
      <c r="I28" s="15"/>
      <c r="L28" s="16"/>
    </row>
    <row r="30" spans="1:12" x14ac:dyDescent="0.2">
      <c r="F30" s="16"/>
      <c r="G30" s="16"/>
      <c r="H30" s="16"/>
      <c r="L30" s="16"/>
    </row>
    <row r="31" spans="1:12" x14ac:dyDescent="0.2">
      <c r="F31" s="16"/>
      <c r="G31" s="16"/>
      <c r="H31" s="16"/>
      <c r="L31" s="16"/>
    </row>
    <row r="32" spans="1:12" x14ac:dyDescent="0.2">
      <c r="F32" s="16"/>
      <c r="G32" s="16"/>
      <c r="H32" s="16"/>
      <c r="L32" s="16"/>
    </row>
    <row r="33" spans="6:12" x14ac:dyDescent="0.2">
      <c r="F33" s="16"/>
      <c r="G33" s="16"/>
      <c r="H33" s="16"/>
      <c r="L33" s="16"/>
    </row>
  </sheetData>
  <sheetProtection algorithmName="SHA-512" hashValue="/zOWPQ4TQQDu4N4oPttYQczYyiu1kp4DZ8iax3IeOXZ8pqu8WeuCN4mbgoDYeM5j63mtzUz5+k9RNZlOh4NFtA==" saltValue="Xw84bnuk0sN3WybUw8qEUg==" spinCount="100000" sheet="1" objects="1" scenarios="1" formatColumns="0" formatRows="0" selectLockedCells="1"/>
  <customSheetViews>
    <customSheetView guid="{77337186-7B91-4AA7-8A9B-A289906DCABD}" showPageBreaks="1" printArea="1" view="pageBreakPreview">
      <selection activeCell="C30" sqref="C30"/>
      <pageMargins left="0.7" right="0.7" top="0.75" bottom="0.75" header="0.3" footer="0.3"/>
      <pageSetup scale="37" orientation="portrait" r:id="rId1"/>
    </customSheetView>
  </customSheetViews>
  <mergeCells count="21">
    <mergeCell ref="A1:J5"/>
    <mergeCell ref="A7:B8"/>
    <mergeCell ref="C7:J7"/>
    <mergeCell ref="C8:C10"/>
    <mergeCell ref="D8:D10"/>
    <mergeCell ref="E8:E10"/>
    <mergeCell ref="F8:F10"/>
    <mergeCell ref="G8:G10"/>
    <mergeCell ref="H8:H10"/>
    <mergeCell ref="A6:K6"/>
    <mergeCell ref="I8:I10"/>
    <mergeCell ref="J8:J10"/>
    <mergeCell ref="A9:B10"/>
    <mergeCell ref="C26:H26"/>
    <mergeCell ref="K8:K10"/>
    <mergeCell ref="B21:J21"/>
    <mergeCell ref="A11:B11"/>
    <mergeCell ref="C11:I11"/>
    <mergeCell ref="C23:H23"/>
    <mergeCell ref="C24:H24"/>
    <mergeCell ref="C25:H25"/>
  </mergeCells>
  <pageMargins left="0.7" right="0.7" top="0.75" bottom="0.75" header="0.3" footer="0.3"/>
  <pageSetup scale="37"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view="pageBreakPreview" zoomScaleNormal="100" zoomScaleSheetLayoutView="100" workbookViewId="0">
      <selection activeCell="C48" sqref="C48:D48"/>
    </sheetView>
  </sheetViews>
  <sheetFormatPr baseColWidth="10" defaultRowHeight="15" x14ac:dyDescent="0.25"/>
  <cols>
    <col min="1" max="1" width="11.42578125" style="253"/>
    <col min="2" max="2" width="20.85546875" style="219" customWidth="1"/>
    <col min="3" max="3" width="42.5703125" style="219" customWidth="1"/>
    <col min="4" max="4" width="11.42578125" style="254"/>
    <col min="5" max="5" width="6.5703125" style="219" customWidth="1"/>
    <col min="6" max="16384" width="11.42578125" style="219"/>
  </cols>
  <sheetData>
    <row r="1" spans="1:5" s="246" customFormat="1" ht="15" customHeight="1" x14ac:dyDescent="0.2">
      <c r="A1" s="284" t="s">
        <v>461</v>
      </c>
      <c r="B1" s="285"/>
      <c r="C1" s="285"/>
      <c r="D1" s="286"/>
    </row>
    <row r="2" spans="1:5" s="246" customFormat="1" ht="12" customHeight="1" x14ac:dyDescent="0.2">
      <c r="A2" s="287"/>
      <c r="B2" s="288"/>
      <c r="C2" s="288"/>
      <c r="D2" s="289"/>
    </row>
    <row r="3" spans="1:5" s="246" customFormat="1" ht="12" customHeight="1" x14ac:dyDescent="0.2">
      <c r="A3" s="287"/>
      <c r="B3" s="288"/>
      <c r="C3" s="288"/>
      <c r="D3" s="289"/>
    </row>
    <row r="4" spans="1:5" s="246" customFormat="1" ht="19.5" customHeight="1" x14ac:dyDescent="0.2">
      <c r="A4" s="287"/>
      <c r="B4" s="288"/>
      <c r="C4" s="288"/>
      <c r="D4" s="289"/>
    </row>
    <row r="5" spans="1:5" s="246" customFormat="1" ht="12.75" thickBot="1" x14ac:dyDescent="0.25">
      <c r="A5" s="290"/>
      <c r="B5" s="291"/>
      <c r="C5" s="291"/>
      <c r="D5" s="292"/>
    </row>
    <row r="6" spans="1:5" ht="15.75" thickBot="1" x14ac:dyDescent="0.3">
      <c r="A6" s="646"/>
      <c r="B6" s="647"/>
      <c r="C6" s="647"/>
      <c r="D6" s="648"/>
    </row>
    <row r="7" spans="1:5" x14ac:dyDescent="0.25">
      <c r="A7" s="649" t="s">
        <v>0</v>
      </c>
      <c r="B7" s="652" t="s">
        <v>80</v>
      </c>
      <c r="C7" s="654" t="s">
        <v>81</v>
      </c>
      <c r="D7" s="643" t="s">
        <v>3</v>
      </c>
      <c r="E7" s="252"/>
    </row>
    <row r="8" spans="1:5" x14ac:dyDescent="0.25">
      <c r="A8" s="650"/>
      <c r="B8" s="653"/>
      <c r="C8" s="655"/>
      <c r="D8" s="644"/>
      <c r="E8" s="252"/>
    </row>
    <row r="9" spans="1:5" ht="15.75" customHeight="1" thickBot="1" x14ac:dyDescent="0.3">
      <c r="A9" s="651"/>
      <c r="B9" s="7" t="s">
        <v>82</v>
      </c>
      <c r="C9" s="656"/>
      <c r="D9" s="645"/>
      <c r="E9" s="252"/>
    </row>
    <row r="10" spans="1:5" ht="15.75" thickBot="1" x14ac:dyDescent="0.3">
      <c r="A10" s="121">
        <v>1</v>
      </c>
      <c r="B10" s="642" t="s">
        <v>114</v>
      </c>
      <c r="C10" s="642"/>
      <c r="D10" s="120">
        <f>D11+D24</f>
        <v>15</v>
      </c>
      <c r="E10" s="252"/>
    </row>
    <row r="11" spans="1:5" ht="15.75" thickBot="1" x14ac:dyDescent="0.3">
      <c r="A11" s="122" t="s">
        <v>4</v>
      </c>
      <c r="B11" s="493" t="s">
        <v>5</v>
      </c>
      <c r="C11" s="493"/>
      <c r="D11" s="123">
        <f>SUM(D12:D23)</f>
        <v>13</v>
      </c>
      <c r="E11" s="252"/>
    </row>
    <row r="12" spans="1:5" x14ac:dyDescent="0.25">
      <c r="A12" s="67" t="s">
        <v>6</v>
      </c>
      <c r="B12" s="63" t="str">
        <f>'EMR '!B11</f>
        <v>EMR-111</v>
      </c>
      <c r="C12" s="49" t="str">
        <f>'EMR '!C11</f>
        <v>Impresora Multifuncional Estándar -  &gt;= 40ppm</v>
      </c>
      <c r="D12" s="48">
        <v>2</v>
      </c>
      <c r="E12" s="252"/>
    </row>
    <row r="13" spans="1:5" x14ac:dyDescent="0.25">
      <c r="A13" s="59" t="s">
        <v>10</v>
      </c>
      <c r="B13" s="58" t="str">
        <f>'EMR '!B35</f>
        <v>EMR-112</v>
      </c>
      <c r="C13" s="50" t="str">
        <f>'EMR '!C35</f>
        <v>Impresora Multifuncional Estándar - 50ppm</v>
      </c>
      <c r="D13" s="60">
        <v>1</v>
      </c>
      <c r="E13" s="252"/>
    </row>
    <row r="14" spans="1:5" x14ac:dyDescent="0.25">
      <c r="A14" s="59" t="s">
        <v>17</v>
      </c>
      <c r="B14" s="58" t="str">
        <f>'EMR '!B59</f>
        <v>EMR-113</v>
      </c>
      <c r="C14" s="50" t="str">
        <f>'EMR '!C59</f>
        <v>Impresoras Multifuncional Color  - 40  ppm</v>
      </c>
      <c r="D14" s="60">
        <v>1</v>
      </c>
      <c r="E14" s="252"/>
    </row>
    <row r="15" spans="1:5" x14ac:dyDescent="0.25">
      <c r="A15" s="59" t="s">
        <v>20</v>
      </c>
      <c r="B15" s="58" t="str">
        <f>'EMR '!B83</f>
        <v>EMR-114</v>
      </c>
      <c r="C15" s="50" t="str">
        <f>'EMR '!C83</f>
        <v>Impresoras Color  - 40ppm</v>
      </c>
      <c r="D15" s="60">
        <v>1</v>
      </c>
      <c r="E15" s="252"/>
    </row>
    <row r="16" spans="1:5" x14ac:dyDescent="0.25">
      <c r="A16" s="59" t="s">
        <v>25</v>
      </c>
      <c r="B16" s="58" t="str">
        <f>'EMR '!B101</f>
        <v>EMR-115</v>
      </c>
      <c r="C16" s="50" t="str">
        <f>'EMR '!C101</f>
        <v>Impresoras B/N  - 40ppm</v>
      </c>
      <c r="D16" s="60">
        <v>1</v>
      </c>
      <c r="E16" s="252"/>
    </row>
    <row r="17" spans="1:5" x14ac:dyDescent="0.25">
      <c r="A17" s="59" t="s">
        <v>29</v>
      </c>
      <c r="B17" s="58" t="str">
        <f>'EMR '!B119</f>
        <v>EMR-116</v>
      </c>
      <c r="C17" s="50" t="str">
        <f>'EMR '!C119</f>
        <v>Impresoras Térmicas Tipo 1</v>
      </c>
      <c r="D17" s="60">
        <v>1</v>
      </c>
      <c r="E17" s="252"/>
    </row>
    <row r="18" spans="1:5" x14ac:dyDescent="0.25">
      <c r="A18" s="59" t="s">
        <v>34</v>
      </c>
      <c r="B18" s="58" t="str">
        <f>'EMR '!B129</f>
        <v>EMR-117</v>
      </c>
      <c r="C18" s="50" t="str">
        <f>'EMR '!C129</f>
        <v xml:space="preserve">Impresoras Térmicas - Tipo 2 </v>
      </c>
      <c r="D18" s="60">
        <v>1</v>
      </c>
      <c r="E18" s="252"/>
    </row>
    <row r="19" spans="1:5" x14ac:dyDescent="0.25">
      <c r="A19" s="59" t="s">
        <v>39</v>
      </c>
      <c r="B19" s="58" t="str">
        <f>'EMR '!B141</f>
        <v>EMR-118</v>
      </c>
      <c r="C19" s="50" t="str">
        <f>'EMR '!C141</f>
        <v xml:space="preserve">Impresora Portable </v>
      </c>
      <c r="D19" s="60">
        <v>1</v>
      </c>
      <c r="E19" s="252"/>
    </row>
    <row r="20" spans="1:5" x14ac:dyDescent="0.25">
      <c r="A20" s="59" t="s">
        <v>121</v>
      </c>
      <c r="B20" s="58" t="str">
        <f>'EMR '!B154</f>
        <v>EMR-119</v>
      </c>
      <c r="C20" s="50" t="str">
        <f>'EMR '!C154</f>
        <v>Impresora matriz de punto - carro angosto</v>
      </c>
      <c r="D20" s="60">
        <v>1</v>
      </c>
      <c r="E20" s="252"/>
    </row>
    <row r="21" spans="1:5" x14ac:dyDescent="0.25">
      <c r="A21" s="59" t="s">
        <v>123</v>
      </c>
      <c r="B21" s="58" t="str">
        <f>'EMR '!B165</f>
        <v>EMR-120</v>
      </c>
      <c r="C21" s="50" t="str">
        <f>'EMR '!C165</f>
        <v>Impresora matriz de punto - carro ancho</v>
      </c>
      <c r="D21" s="60">
        <v>1</v>
      </c>
      <c r="E21" s="252"/>
    </row>
    <row r="22" spans="1:5" x14ac:dyDescent="0.25">
      <c r="A22" s="59" t="s">
        <v>137</v>
      </c>
      <c r="B22" s="58" t="str">
        <f>'EMR '!B176</f>
        <v>EMR-121</v>
      </c>
      <c r="C22" s="50" t="str">
        <f>'EMR '!C176</f>
        <v>Impresora - Tipo 3 -Marcacion de Muestras</v>
      </c>
      <c r="D22" s="60">
        <v>1</v>
      </c>
      <c r="E22" s="252"/>
    </row>
    <row r="23" spans="1:5" ht="15.75" thickBot="1" x14ac:dyDescent="0.3">
      <c r="A23" s="62" t="s">
        <v>233</v>
      </c>
      <c r="B23" s="66" t="str">
        <f>'EMR '!B188</f>
        <v>EMR-122</v>
      </c>
      <c r="C23" s="51" t="str">
        <f>'EMR '!C188</f>
        <v xml:space="preserve">Impresora  de manillas </v>
      </c>
      <c r="D23" s="46">
        <v>1</v>
      </c>
      <c r="E23" s="252"/>
    </row>
    <row r="24" spans="1:5" ht="15" customHeight="1" thickBot="1" x14ac:dyDescent="0.3">
      <c r="A24" s="122" t="s">
        <v>104</v>
      </c>
      <c r="B24" s="493" t="s">
        <v>105</v>
      </c>
      <c r="C24" s="493"/>
      <c r="D24" s="123">
        <f>SUM(D25+D26)</f>
        <v>2</v>
      </c>
      <c r="E24" s="252"/>
    </row>
    <row r="25" spans="1:5" x14ac:dyDescent="0.25">
      <c r="A25" s="55" t="s">
        <v>129</v>
      </c>
      <c r="B25" s="63" t="str">
        <f>'EMR '!B201</f>
        <v>EMR-124</v>
      </c>
      <c r="C25" s="49" t="str">
        <f>'EMR '!C201</f>
        <v>Escáner de alimentación de hojas a doble cara</v>
      </c>
      <c r="D25" s="55">
        <v>1</v>
      </c>
      <c r="E25" s="252"/>
    </row>
    <row r="26" spans="1:5" x14ac:dyDescent="0.25">
      <c r="A26" s="61" t="s">
        <v>130</v>
      </c>
      <c r="B26" s="66" t="str">
        <f>'EMR '!B214</f>
        <v>EMR-125</v>
      </c>
      <c r="C26" s="51" t="str">
        <f>'EMR '!C214</f>
        <v>Escáner plano digitalización doble cara</v>
      </c>
      <c r="D26" s="61">
        <v>1</v>
      </c>
      <c r="E26" s="252"/>
    </row>
    <row r="27" spans="1:5" ht="15.75" customHeight="1" thickBot="1" x14ac:dyDescent="0.3">
      <c r="A27" s="131">
        <v>2</v>
      </c>
      <c r="B27" s="641" t="s">
        <v>46</v>
      </c>
      <c r="C27" s="641"/>
      <c r="D27" s="132">
        <f>+D28+D34+D38</f>
        <v>15</v>
      </c>
      <c r="E27" s="252"/>
    </row>
    <row r="28" spans="1:5" ht="22.5" customHeight="1" thickBot="1" x14ac:dyDescent="0.3">
      <c r="A28" s="124" t="s">
        <v>47</v>
      </c>
      <c r="B28" s="639" t="s">
        <v>48</v>
      </c>
      <c r="C28" s="639"/>
      <c r="D28" s="125">
        <f>D29</f>
        <v>12</v>
      </c>
      <c r="E28" s="252"/>
    </row>
    <row r="29" spans="1:5" ht="28.5" customHeight="1" thickBot="1" x14ac:dyDescent="0.3">
      <c r="A29" s="127" t="s">
        <v>49</v>
      </c>
      <c r="B29" s="640" t="s">
        <v>50</v>
      </c>
      <c r="C29" s="640"/>
      <c r="D29" s="128">
        <f>SUM(D30+D31+D32+D33)</f>
        <v>12</v>
      </c>
      <c r="E29" s="252"/>
    </row>
    <row r="30" spans="1:5" x14ac:dyDescent="0.25">
      <c r="A30" s="67" t="s">
        <v>51</v>
      </c>
      <c r="B30" s="63" t="str">
        <f>'EMR '!B229</f>
        <v>EMR-211</v>
      </c>
      <c r="C30" s="49" t="str">
        <f>'EMR '!C229</f>
        <v>Computador Escritorio  Tipo 1 AIO</v>
      </c>
      <c r="D30" s="48">
        <v>5</v>
      </c>
      <c r="E30" s="252"/>
    </row>
    <row r="31" spans="1:5" x14ac:dyDescent="0.25">
      <c r="A31" s="59" t="s">
        <v>54</v>
      </c>
      <c r="B31" s="58" t="str">
        <f>'EMR '!B253</f>
        <v>EMR-212</v>
      </c>
      <c r="C31" s="50" t="str">
        <f>'EMR '!C253</f>
        <v>Computador Escritorio  Tipo 2 de Torre</v>
      </c>
      <c r="D31" s="60">
        <v>3</v>
      </c>
      <c r="E31" s="252"/>
    </row>
    <row r="32" spans="1:5" x14ac:dyDescent="0.25">
      <c r="A32" s="59" t="s">
        <v>180</v>
      </c>
      <c r="B32" s="61" t="str">
        <f>'EMR '!B276</f>
        <v>EMR-213</v>
      </c>
      <c r="C32" s="52" t="str">
        <f>'EMR '!C276</f>
        <v>Computador Escritorio Tipo 3 WorkStation</v>
      </c>
      <c r="D32" s="60">
        <v>3</v>
      </c>
      <c r="E32" s="252"/>
    </row>
    <row r="33" spans="1:5" ht="15.75" thickBot="1" x14ac:dyDescent="0.3">
      <c r="A33" s="59" t="s">
        <v>315</v>
      </c>
      <c r="B33" s="65" t="str">
        <f>'EMR '!B298</f>
        <v>EMR-214</v>
      </c>
      <c r="C33" s="53" t="str">
        <f>'EMR '!C298</f>
        <v xml:space="preserve">Computador Tipo 4  Mini PC </v>
      </c>
      <c r="D33" s="47">
        <v>1</v>
      </c>
      <c r="E33" s="252"/>
    </row>
    <row r="34" spans="1:5" ht="15" customHeight="1" thickBot="1" x14ac:dyDescent="0.3">
      <c r="A34" s="124" t="s">
        <v>56</v>
      </c>
      <c r="B34" s="639" t="s">
        <v>57</v>
      </c>
      <c r="C34" s="639"/>
      <c r="D34" s="125">
        <f>D35</f>
        <v>2</v>
      </c>
      <c r="E34" s="252"/>
    </row>
    <row r="35" spans="1:5" ht="18" customHeight="1" thickBot="1" x14ac:dyDescent="0.3">
      <c r="A35" s="127" t="s">
        <v>58</v>
      </c>
      <c r="B35" s="640" t="s">
        <v>59</v>
      </c>
      <c r="C35" s="640"/>
      <c r="D35" s="128">
        <f>D36+D37</f>
        <v>2</v>
      </c>
      <c r="E35" s="252"/>
    </row>
    <row r="36" spans="1:5" x14ac:dyDescent="0.25">
      <c r="A36" s="67" t="s">
        <v>60</v>
      </c>
      <c r="B36" s="55" t="str">
        <f>'EMR '!B313</f>
        <v>EMR-216</v>
      </c>
      <c r="C36" s="56" t="str">
        <f>'EMR '!C313</f>
        <v>Computadores Portátiles - Tipo 1</v>
      </c>
      <c r="D36" s="48">
        <v>2</v>
      </c>
      <c r="E36" s="252"/>
    </row>
    <row r="37" spans="1:5" ht="15.75" thickBot="1" x14ac:dyDescent="0.3">
      <c r="A37" s="62" t="s">
        <v>316</v>
      </c>
      <c r="B37" s="65" t="str">
        <f>'EMR '!B335</f>
        <v>EMR-217</v>
      </c>
      <c r="C37" s="53" t="str">
        <f>'EMR '!C335</f>
        <v>Computadores Portátiles - Tipo 2</v>
      </c>
      <c r="D37" s="46">
        <v>0</v>
      </c>
      <c r="E37" s="252"/>
    </row>
    <row r="38" spans="1:5" ht="15.75" customHeight="1" thickBot="1" x14ac:dyDescent="0.3">
      <c r="A38" s="126" t="s">
        <v>61</v>
      </c>
      <c r="B38" s="639" t="s">
        <v>62</v>
      </c>
      <c r="C38" s="639"/>
      <c r="D38" s="125">
        <f>+D39</f>
        <v>1</v>
      </c>
      <c r="E38" s="252"/>
    </row>
    <row r="39" spans="1:5" ht="15" customHeight="1" thickBot="1" x14ac:dyDescent="0.3">
      <c r="A39" s="129" t="s">
        <v>63</v>
      </c>
      <c r="B39" s="640" t="s">
        <v>64</v>
      </c>
      <c r="C39" s="640"/>
      <c r="D39" s="130">
        <f>SUM(D40:D40)</f>
        <v>1</v>
      </c>
      <c r="E39" s="252"/>
    </row>
    <row r="40" spans="1:5" ht="15.75" thickBot="1" x14ac:dyDescent="0.3">
      <c r="A40" s="64" t="s">
        <v>65</v>
      </c>
      <c r="B40" s="68" t="str">
        <f>'EMR '!B355</f>
        <v>EMR-219</v>
      </c>
      <c r="C40" s="54" t="str">
        <f>'EMR '!C355</f>
        <v xml:space="preserve">Servidor </v>
      </c>
      <c r="D40" s="85">
        <v>1</v>
      </c>
      <c r="E40" s="252"/>
    </row>
    <row r="41" spans="1:5" ht="25.5" customHeight="1" thickBot="1" x14ac:dyDescent="0.3">
      <c r="A41" s="133">
        <v>3</v>
      </c>
      <c r="B41" s="339" t="s">
        <v>66</v>
      </c>
      <c r="C41" s="339"/>
      <c r="D41" s="134">
        <f>D42</f>
        <v>4</v>
      </c>
      <c r="E41" s="252"/>
    </row>
    <row r="42" spans="1:5" ht="15.75" thickBot="1" x14ac:dyDescent="0.3">
      <c r="A42" s="124" t="s">
        <v>69</v>
      </c>
      <c r="B42" s="639" t="s">
        <v>70</v>
      </c>
      <c r="C42" s="639"/>
      <c r="D42" s="125">
        <f>D43</f>
        <v>4</v>
      </c>
      <c r="E42" s="252"/>
    </row>
    <row r="43" spans="1:5" ht="15" customHeight="1" thickBot="1" x14ac:dyDescent="0.3">
      <c r="A43" s="127" t="s">
        <v>71</v>
      </c>
      <c r="B43" s="640" t="s">
        <v>72</v>
      </c>
      <c r="C43" s="640"/>
      <c r="D43" s="128">
        <f>SUM(D44:D46)</f>
        <v>4</v>
      </c>
      <c r="E43" s="252"/>
    </row>
    <row r="44" spans="1:5" x14ac:dyDescent="0.25">
      <c r="A44" s="67" t="s">
        <v>73</v>
      </c>
      <c r="B44" s="63" t="str">
        <f>'EMR '!B383</f>
        <v>EMR-312</v>
      </c>
      <c r="C44" s="49" t="str">
        <f>'EMR '!C383</f>
        <v>Access Point con Power Injector</v>
      </c>
      <c r="D44" s="48">
        <v>2</v>
      </c>
      <c r="E44" s="252"/>
    </row>
    <row r="45" spans="1:5" x14ac:dyDescent="0.25">
      <c r="A45" s="59" t="s">
        <v>75</v>
      </c>
      <c r="B45" s="58" t="str">
        <f>'EMR '!B364</f>
        <v>EMR-221</v>
      </c>
      <c r="C45" s="50" t="str">
        <f>'EMR '!C364</f>
        <v>Lectores de código de barras inalámbricos Tipo 1</v>
      </c>
      <c r="D45" s="60">
        <v>1</v>
      </c>
      <c r="E45" s="252"/>
    </row>
    <row r="46" spans="1:5" ht="15.75" thickBot="1" x14ac:dyDescent="0.3">
      <c r="A46" s="135" t="s">
        <v>303</v>
      </c>
      <c r="B46" s="86" t="str">
        <f>'EMR '!B371</f>
        <v>EMR-222</v>
      </c>
      <c r="C46" s="87" t="str">
        <f>'EMR '!C371</f>
        <v>Lectores de código de barras inalámbricos Tipo 2</v>
      </c>
      <c r="D46" s="136">
        <v>1</v>
      </c>
      <c r="E46" s="252"/>
    </row>
    <row r="47" spans="1:5" ht="15.75" thickBot="1" x14ac:dyDescent="0.3">
      <c r="A47" s="252"/>
      <c r="B47" s="252"/>
      <c r="C47" s="252"/>
      <c r="D47" s="252"/>
      <c r="E47" s="252"/>
    </row>
    <row r="48" spans="1:5" x14ac:dyDescent="0.25">
      <c r="A48" s="657" t="s">
        <v>156</v>
      </c>
      <c r="B48" s="658"/>
      <c r="C48" s="616"/>
      <c r="D48" s="618"/>
      <c r="E48" s="252"/>
    </row>
    <row r="49" spans="1:5" x14ac:dyDescent="0.25">
      <c r="A49" s="659" t="s">
        <v>157</v>
      </c>
      <c r="B49" s="660"/>
      <c r="C49" s="619"/>
      <c r="D49" s="621"/>
      <c r="E49" s="252"/>
    </row>
    <row r="50" spans="1:5" x14ac:dyDescent="0.25">
      <c r="A50" s="659" t="s">
        <v>158</v>
      </c>
      <c r="B50" s="660"/>
      <c r="C50" s="619"/>
      <c r="D50" s="621"/>
      <c r="E50" s="252"/>
    </row>
    <row r="51" spans="1:5" ht="15.75" thickBot="1" x14ac:dyDescent="0.3">
      <c r="A51" s="661" t="s">
        <v>159</v>
      </c>
      <c r="B51" s="662"/>
      <c r="C51" s="604"/>
      <c r="D51" s="606"/>
      <c r="E51" s="252"/>
    </row>
    <row r="52" spans="1:5" x14ac:dyDescent="0.25">
      <c r="A52" s="252"/>
      <c r="B52" s="252"/>
      <c r="C52" s="252"/>
      <c r="D52" s="252"/>
      <c r="E52" s="252"/>
    </row>
  </sheetData>
  <sheetProtection algorithmName="SHA-512" hashValue="o2iddOGk0LOtPNXDIfSHSWCt+3QslhffMJr3PrdWdqYhrGadFvVGwaHi+w3WOzrp3jHcuM9HA4nDeDEv/hCp4g==" saltValue="TE+H2Ixc0szB+mAUpyFiBg==" spinCount="100000" sheet="1" objects="1" scenarios="1" formatColumns="0" formatRows="0" selectLockedCells="1"/>
  <customSheetViews>
    <customSheetView guid="{77337186-7B91-4AA7-8A9B-A289906DCABD}" showPageBreaks="1" printArea="1" view="pageBreakPreview">
      <selection activeCell="J51" sqref="J51"/>
      <pageMargins left="0.7" right="0.7" top="0.75" bottom="0.75" header="0.3" footer="0.3"/>
      <pageSetup scale="83" orientation="portrait" r:id="rId1"/>
    </customSheetView>
    <customSheetView guid="{B344FB07-4E4E-4356-8360-9C856BDF4D28}" topLeftCell="A4">
      <selection activeCell="C47" sqref="C47:C48"/>
      <pageMargins left="0.7" right="0.7" top="0.75" bottom="0.75" header="0.3" footer="0.3"/>
      <pageSetup orientation="portrait" r:id="rId2"/>
    </customSheetView>
  </customSheetViews>
  <mergeCells count="27">
    <mergeCell ref="A48:B48"/>
    <mergeCell ref="A49:B49"/>
    <mergeCell ref="A50:B50"/>
    <mergeCell ref="A51:B51"/>
    <mergeCell ref="C48:D48"/>
    <mergeCell ref="C49:D49"/>
    <mergeCell ref="C50:D50"/>
    <mergeCell ref="C51:D51"/>
    <mergeCell ref="B28:C28"/>
    <mergeCell ref="B29:C29"/>
    <mergeCell ref="B27:C27"/>
    <mergeCell ref="B24:C24"/>
    <mergeCell ref="A1:D5"/>
    <mergeCell ref="B10:C10"/>
    <mergeCell ref="D7:D9"/>
    <mergeCell ref="B11:C11"/>
    <mergeCell ref="A6:D6"/>
    <mergeCell ref="A7:A9"/>
    <mergeCell ref="B7:B8"/>
    <mergeCell ref="C7:C9"/>
    <mergeCell ref="B34:C34"/>
    <mergeCell ref="B43:C43"/>
    <mergeCell ref="B41:C41"/>
    <mergeCell ref="B42:C42"/>
    <mergeCell ref="B35:C35"/>
    <mergeCell ref="B38:C38"/>
    <mergeCell ref="B39:C39"/>
  </mergeCells>
  <pageMargins left="0.7" right="0.7" top="0.75" bottom="0.75" header="0.3" footer="0.3"/>
  <pageSetup scale="83"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
  <sheetViews>
    <sheetView view="pageBreakPreview" zoomScaleNormal="90" zoomScaleSheetLayoutView="100" workbookViewId="0">
      <selection activeCell="B237" sqref="B237:C237"/>
    </sheetView>
  </sheetViews>
  <sheetFormatPr baseColWidth="10" defaultRowHeight="10.5" x14ac:dyDescent="0.25"/>
  <cols>
    <col min="1" max="1" width="8.85546875" style="23" customWidth="1"/>
    <col min="2" max="2" width="105.140625" style="23" customWidth="1"/>
    <col min="3" max="3" width="11.28515625" style="23" customWidth="1"/>
    <col min="4" max="4" width="11.28515625" style="23" bestFit="1" customWidth="1"/>
    <col min="5" max="5" width="19.85546875" style="23" customWidth="1"/>
    <col min="6" max="6" width="11" style="22" bestFit="1" customWidth="1"/>
    <col min="7" max="16384" width="11.42578125" style="21"/>
  </cols>
  <sheetData>
    <row r="1" spans="1:6" s="246" customFormat="1" ht="15" customHeight="1" x14ac:dyDescent="0.2">
      <c r="A1" s="284" t="s">
        <v>464</v>
      </c>
      <c r="B1" s="285"/>
      <c r="C1" s="285"/>
      <c r="D1" s="285"/>
      <c r="E1" s="286"/>
    </row>
    <row r="2" spans="1:6" s="246" customFormat="1" ht="12" customHeight="1" x14ac:dyDescent="0.2">
      <c r="A2" s="287"/>
      <c r="B2" s="288"/>
      <c r="C2" s="288"/>
      <c r="D2" s="288"/>
      <c r="E2" s="289"/>
    </row>
    <row r="3" spans="1:6" s="246" customFormat="1" ht="12" customHeight="1" x14ac:dyDescent="0.2">
      <c r="A3" s="287"/>
      <c r="B3" s="288"/>
      <c r="C3" s="288"/>
      <c r="D3" s="288"/>
      <c r="E3" s="289"/>
    </row>
    <row r="4" spans="1:6" s="246" customFormat="1" ht="19.5" customHeight="1" x14ac:dyDescent="0.2">
      <c r="A4" s="287"/>
      <c r="B4" s="288"/>
      <c r="C4" s="288"/>
      <c r="D4" s="288"/>
      <c r="E4" s="289"/>
    </row>
    <row r="5" spans="1:6" s="246" customFormat="1" ht="12.75" customHeight="1" thickBot="1" x14ac:dyDescent="0.25">
      <c r="A5" s="290"/>
      <c r="B5" s="291"/>
      <c r="C5" s="291"/>
      <c r="D5" s="291"/>
      <c r="E5" s="292"/>
    </row>
    <row r="6" spans="1:6" ht="15" customHeight="1" thickBot="1" x14ac:dyDescent="0.3">
      <c r="A6" s="682" t="str">
        <f>AnexosAdmin!A6</f>
        <v>CONVOCATORIA PÚBLICA N° 262 - 2019</v>
      </c>
      <c r="B6" s="683"/>
      <c r="C6" s="683"/>
      <c r="D6" s="683"/>
      <c r="E6" s="684"/>
      <c r="F6" s="21"/>
    </row>
    <row r="7" spans="1:6" ht="28.5" customHeight="1" thickBot="1" x14ac:dyDescent="0.3">
      <c r="A7" s="680" t="s">
        <v>695</v>
      </c>
      <c r="B7" s="681"/>
      <c r="C7" s="672" t="s">
        <v>168</v>
      </c>
      <c r="D7" s="673"/>
      <c r="E7" s="674"/>
      <c r="F7" s="21"/>
    </row>
    <row r="8" spans="1:6" ht="26.25" customHeight="1" thickBot="1" x14ac:dyDescent="0.3">
      <c r="A8" s="190" t="s">
        <v>169</v>
      </c>
      <c r="B8" s="178" t="s">
        <v>170</v>
      </c>
      <c r="C8" s="178" t="s">
        <v>171</v>
      </c>
      <c r="D8" s="178" t="s">
        <v>172</v>
      </c>
      <c r="E8" s="107" t="s">
        <v>89</v>
      </c>
      <c r="F8" s="21"/>
    </row>
    <row r="9" spans="1:6" ht="23.25" customHeight="1" thickBot="1" x14ac:dyDescent="0.3">
      <c r="A9" s="678" t="s">
        <v>350</v>
      </c>
      <c r="B9" s="679"/>
      <c r="C9" s="670" t="s">
        <v>696</v>
      </c>
      <c r="D9" s="670"/>
      <c r="E9" s="671"/>
      <c r="F9" s="21"/>
    </row>
    <row r="10" spans="1:6" ht="31.5" customHeight="1" x14ac:dyDescent="0.25">
      <c r="A10" s="147">
        <v>1</v>
      </c>
      <c r="B10" s="255" t="s">
        <v>843</v>
      </c>
      <c r="C10" s="148" t="s">
        <v>83</v>
      </c>
      <c r="D10" s="148" t="s">
        <v>83</v>
      </c>
      <c r="E10" s="149" t="s">
        <v>173</v>
      </c>
      <c r="F10" s="21"/>
    </row>
    <row r="11" spans="1:6" ht="31.5" customHeight="1" x14ac:dyDescent="0.25">
      <c r="A11" s="10">
        <f>1+A10</f>
        <v>2</v>
      </c>
      <c r="B11" s="200" t="s">
        <v>844</v>
      </c>
      <c r="C11" s="24"/>
      <c r="D11" s="24"/>
      <c r="E11" s="25" t="s">
        <v>173</v>
      </c>
      <c r="F11" s="21"/>
    </row>
    <row r="12" spans="1:6" ht="31.5" customHeight="1" x14ac:dyDescent="0.25">
      <c r="A12" s="9">
        <f t="shared" ref="A12:A47" si="0">A11+1</f>
        <v>3</v>
      </c>
      <c r="B12" s="200" t="s">
        <v>845</v>
      </c>
      <c r="C12" s="24"/>
      <c r="D12" s="24"/>
      <c r="E12" s="25" t="s">
        <v>173</v>
      </c>
      <c r="F12" s="21"/>
    </row>
    <row r="13" spans="1:6" ht="31.5" x14ac:dyDescent="0.25">
      <c r="A13" s="9">
        <f t="shared" si="0"/>
        <v>4</v>
      </c>
      <c r="B13" s="200" t="s">
        <v>1035</v>
      </c>
      <c r="C13" s="24"/>
      <c r="D13" s="24"/>
      <c r="E13" s="25" t="s">
        <v>173</v>
      </c>
      <c r="F13" s="21"/>
    </row>
    <row r="14" spans="1:6" ht="31.5" x14ac:dyDescent="0.25">
      <c r="A14" s="9">
        <f t="shared" si="0"/>
        <v>5</v>
      </c>
      <c r="B14" s="200" t="s">
        <v>697</v>
      </c>
      <c r="C14" s="24"/>
      <c r="D14" s="24" t="s">
        <v>83</v>
      </c>
      <c r="E14" s="25" t="s">
        <v>173</v>
      </c>
      <c r="F14" s="21"/>
    </row>
    <row r="15" spans="1:6" ht="31.5" x14ac:dyDescent="0.25">
      <c r="A15" s="9">
        <f t="shared" si="0"/>
        <v>6</v>
      </c>
      <c r="B15" s="200" t="s">
        <v>345</v>
      </c>
      <c r="C15" s="24"/>
      <c r="D15" s="24"/>
      <c r="E15" s="25" t="s">
        <v>173</v>
      </c>
      <c r="F15" s="21"/>
    </row>
    <row r="16" spans="1:6" ht="31.5" customHeight="1" x14ac:dyDescent="0.25">
      <c r="A16" s="9">
        <f t="shared" si="0"/>
        <v>7</v>
      </c>
      <c r="B16" s="200" t="s">
        <v>346</v>
      </c>
      <c r="C16" s="24"/>
      <c r="D16" s="24" t="s">
        <v>83</v>
      </c>
      <c r="E16" s="25" t="s">
        <v>173</v>
      </c>
      <c r="F16" s="21"/>
    </row>
    <row r="17" spans="1:6" ht="31.5" customHeight="1" x14ac:dyDescent="0.25">
      <c r="A17" s="9">
        <f t="shared" si="0"/>
        <v>8</v>
      </c>
      <c r="B17" s="200" t="s">
        <v>347</v>
      </c>
      <c r="C17" s="24"/>
      <c r="D17" s="24" t="s">
        <v>83</v>
      </c>
      <c r="E17" s="25" t="s">
        <v>173</v>
      </c>
      <c r="F17" s="21"/>
    </row>
    <row r="18" spans="1:6" ht="31.5" customHeight="1" x14ac:dyDescent="0.25">
      <c r="A18" s="9">
        <f>A17+1</f>
        <v>9</v>
      </c>
      <c r="B18" s="200" t="s">
        <v>348</v>
      </c>
      <c r="C18" s="24"/>
      <c r="D18" s="24"/>
      <c r="E18" s="25" t="s">
        <v>173</v>
      </c>
      <c r="F18" s="21"/>
    </row>
    <row r="19" spans="1:6" ht="46.5" customHeight="1" x14ac:dyDescent="0.25">
      <c r="A19" s="9">
        <f t="shared" ref="A19:A36" si="1">A18+1</f>
        <v>10</v>
      </c>
      <c r="B19" s="256" t="s">
        <v>1031</v>
      </c>
      <c r="C19" s="24"/>
      <c r="D19" s="24"/>
      <c r="E19" s="25" t="s">
        <v>173</v>
      </c>
      <c r="F19" s="21"/>
    </row>
    <row r="20" spans="1:6" ht="36" customHeight="1" x14ac:dyDescent="0.25">
      <c r="A20" s="9">
        <f t="shared" si="1"/>
        <v>11</v>
      </c>
      <c r="B20" s="200" t="s">
        <v>349</v>
      </c>
      <c r="C20" s="24"/>
      <c r="D20" s="24"/>
      <c r="E20" s="25" t="s">
        <v>173</v>
      </c>
      <c r="F20" s="21"/>
    </row>
    <row r="21" spans="1:6" ht="32.25" customHeight="1" x14ac:dyDescent="0.25">
      <c r="A21" s="9">
        <f t="shared" si="1"/>
        <v>12</v>
      </c>
      <c r="B21" s="200" t="s">
        <v>698</v>
      </c>
      <c r="C21" s="24"/>
      <c r="D21" s="24"/>
      <c r="E21" s="25" t="s">
        <v>173</v>
      </c>
      <c r="F21" s="21"/>
    </row>
    <row r="22" spans="1:6" ht="48" x14ac:dyDescent="0.25">
      <c r="A22" s="9">
        <f>A21+1</f>
        <v>13</v>
      </c>
      <c r="B22" s="257" t="s">
        <v>699</v>
      </c>
      <c r="C22" s="24"/>
      <c r="D22" s="24"/>
      <c r="E22" s="25" t="s">
        <v>173</v>
      </c>
      <c r="F22" s="21"/>
    </row>
    <row r="23" spans="1:6" ht="38.25" customHeight="1" x14ac:dyDescent="0.25">
      <c r="A23" s="9">
        <f t="shared" si="1"/>
        <v>14</v>
      </c>
      <c r="B23" s="200" t="s">
        <v>700</v>
      </c>
      <c r="C23" s="24"/>
      <c r="D23" s="24"/>
      <c r="E23" s="25" t="s">
        <v>173</v>
      </c>
      <c r="F23" s="21"/>
    </row>
    <row r="24" spans="1:6" ht="38.25" customHeight="1" x14ac:dyDescent="0.25">
      <c r="A24" s="9">
        <f t="shared" si="1"/>
        <v>15</v>
      </c>
      <c r="B24" s="257" t="s">
        <v>701</v>
      </c>
      <c r="C24" s="24"/>
      <c r="D24" s="24"/>
      <c r="E24" s="25" t="s">
        <v>173</v>
      </c>
      <c r="F24" s="21"/>
    </row>
    <row r="25" spans="1:6" ht="38.25" customHeight="1" x14ac:dyDescent="0.25">
      <c r="A25" s="9">
        <f t="shared" si="1"/>
        <v>16</v>
      </c>
      <c r="B25" s="200" t="s">
        <v>702</v>
      </c>
      <c r="C25" s="24"/>
      <c r="D25" s="24"/>
      <c r="E25" s="25" t="s">
        <v>173</v>
      </c>
      <c r="F25" s="21"/>
    </row>
    <row r="26" spans="1:6" ht="60" x14ac:dyDescent="0.25">
      <c r="A26" s="9">
        <f t="shared" si="1"/>
        <v>17</v>
      </c>
      <c r="B26" s="257" t="s">
        <v>703</v>
      </c>
      <c r="C26" s="24"/>
      <c r="D26" s="24"/>
      <c r="E26" s="25" t="s">
        <v>173</v>
      </c>
      <c r="F26" s="21"/>
    </row>
    <row r="27" spans="1:6" ht="38.25" customHeight="1" x14ac:dyDescent="0.25">
      <c r="A27" s="9">
        <f t="shared" si="1"/>
        <v>18</v>
      </c>
      <c r="B27" s="257" t="s">
        <v>856</v>
      </c>
      <c r="C27" s="24"/>
      <c r="D27" s="24"/>
      <c r="E27" s="25" t="s">
        <v>173</v>
      </c>
      <c r="F27" s="21"/>
    </row>
    <row r="28" spans="1:6" ht="38.25" customHeight="1" x14ac:dyDescent="0.25">
      <c r="A28" s="9">
        <f t="shared" si="1"/>
        <v>19</v>
      </c>
      <c r="B28" s="257" t="s">
        <v>704</v>
      </c>
      <c r="C28" s="24"/>
      <c r="D28" s="24"/>
      <c r="E28" s="25" t="s">
        <v>173</v>
      </c>
      <c r="F28" s="21"/>
    </row>
    <row r="29" spans="1:6" ht="38.25" customHeight="1" x14ac:dyDescent="0.25">
      <c r="A29" s="9">
        <f t="shared" si="1"/>
        <v>20</v>
      </c>
      <c r="B29" s="257" t="s">
        <v>857</v>
      </c>
      <c r="C29" s="24"/>
      <c r="D29" s="24"/>
      <c r="E29" s="25" t="s">
        <v>173</v>
      </c>
      <c r="F29" s="21"/>
    </row>
    <row r="30" spans="1:6" ht="38.25" customHeight="1" x14ac:dyDescent="0.25">
      <c r="A30" s="9">
        <f t="shared" si="1"/>
        <v>21</v>
      </c>
      <c r="B30" s="257" t="s">
        <v>705</v>
      </c>
      <c r="C30" s="24"/>
      <c r="D30" s="24"/>
      <c r="E30" s="25" t="s">
        <v>173</v>
      </c>
      <c r="F30" s="21"/>
    </row>
    <row r="31" spans="1:6" ht="60" customHeight="1" x14ac:dyDescent="0.25">
      <c r="A31" s="9">
        <f t="shared" si="1"/>
        <v>22</v>
      </c>
      <c r="B31" s="257" t="s">
        <v>860</v>
      </c>
      <c r="C31" s="24"/>
      <c r="D31" s="24"/>
      <c r="E31" s="25" t="s">
        <v>173</v>
      </c>
      <c r="F31" s="21"/>
    </row>
    <row r="32" spans="1:6" ht="38.25" customHeight="1" x14ac:dyDescent="0.25">
      <c r="A32" s="9">
        <f t="shared" si="1"/>
        <v>23</v>
      </c>
      <c r="B32" s="257" t="s">
        <v>858</v>
      </c>
      <c r="C32" s="24"/>
      <c r="D32" s="24"/>
      <c r="E32" s="25" t="s">
        <v>173</v>
      </c>
      <c r="F32" s="21"/>
    </row>
    <row r="33" spans="1:6" ht="31.5" x14ac:dyDescent="0.25">
      <c r="A33" s="9">
        <f t="shared" si="1"/>
        <v>24</v>
      </c>
      <c r="B33" s="200" t="s">
        <v>706</v>
      </c>
      <c r="C33" s="24"/>
      <c r="D33" s="24"/>
      <c r="E33" s="25" t="s">
        <v>173</v>
      </c>
      <c r="F33" s="21"/>
    </row>
    <row r="34" spans="1:6" ht="31.5" x14ac:dyDescent="0.25">
      <c r="A34" s="9">
        <f t="shared" si="1"/>
        <v>25</v>
      </c>
      <c r="B34" s="257" t="s">
        <v>707</v>
      </c>
      <c r="C34" s="24"/>
      <c r="D34" s="24"/>
      <c r="E34" s="25" t="s">
        <v>173</v>
      </c>
      <c r="F34" s="21"/>
    </row>
    <row r="35" spans="1:6" ht="31.5" customHeight="1" x14ac:dyDescent="0.25">
      <c r="A35" s="9">
        <f t="shared" si="1"/>
        <v>26</v>
      </c>
      <c r="B35" s="200" t="s">
        <v>859</v>
      </c>
      <c r="C35" s="24"/>
      <c r="D35" s="24"/>
      <c r="E35" s="25" t="s">
        <v>173</v>
      </c>
      <c r="F35" s="21"/>
    </row>
    <row r="36" spans="1:6" ht="31.5" customHeight="1" x14ac:dyDescent="0.2">
      <c r="A36" s="9">
        <f t="shared" si="1"/>
        <v>27</v>
      </c>
      <c r="B36" s="258" t="s">
        <v>1032</v>
      </c>
      <c r="C36" s="24"/>
      <c r="D36" s="24"/>
      <c r="E36" s="25" t="s">
        <v>173</v>
      </c>
      <c r="F36" s="21"/>
    </row>
    <row r="37" spans="1:6" ht="27" customHeight="1" x14ac:dyDescent="0.25">
      <c r="A37" s="675" t="s">
        <v>708</v>
      </c>
      <c r="B37" s="676"/>
      <c r="C37" s="676"/>
      <c r="D37" s="676"/>
      <c r="E37" s="677"/>
      <c r="F37" s="21"/>
    </row>
    <row r="38" spans="1:6" ht="31.5" x14ac:dyDescent="0.25">
      <c r="A38" s="9">
        <v>1</v>
      </c>
      <c r="B38" s="259" t="s">
        <v>709</v>
      </c>
      <c r="C38" s="24"/>
      <c r="D38" s="24"/>
      <c r="E38" s="25" t="s">
        <v>173</v>
      </c>
      <c r="F38" s="21"/>
    </row>
    <row r="39" spans="1:6" ht="31.5" x14ac:dyDescent="0.25">
      <c r="A39" s="9">
        <f t="shared" si="0"/>
        <v>2</v>
      </c>
      <c r="B39" s="259" t="s">
        <v>710</v>
      </c>
      <c r="C39" s="24"/>
      <c r="D39" s="24"/>
      <c r="E39" s="25" t="s">
        <v>173</v>
      </c>
      <c r="F39" s="21"/>
    </row>
    <row r="40" spans="1:6" ht="31.5" x14ac:dyDescent="0.25">
      <c r="A40" s="9">
        <f t="shared" si="0"/>
        <v>3</v>
      </c>
      <c r="B40" s="259" t="s">
        <v>711</v>
      </c>
      <c r="C40" s="24"/>
      <c r="D40" s="24"/>
      <c r="E40" s="25" t="s">
        <v>173</v>
      </c>
      <c r="F40" s="21"/>
    </row>
    <row r="41" spans="1:6" ht="31.5" x14ac:dyDescent="0.25">
      <c r="A41" s="9">
        <f t="shared" si="0"/>
        <v>4</v>
      </c>
      <c r="B41" s="259" t="s">
        <v>712</v>
      </c>
      <c r="C41" s="24"/>
      <c r="D41" s="24"/>
      <c r="E41" s="25" t="s">
        <v>173</v>
      </c>
      <c r="F41" s="21"/>
    </row>
    <row r="42" spans="1:6" ht="36" x14ac:dyDescent="0.25">
      <c r="A42" s="9">
        <f t="shared" si="0"/>
        <v>5</v>
      </c>
      <c r="B42" s="259" t="s">
        <v>713</v>
      </c>
      <c r="C42" s="24"/>
      <c r="D42" s="24"/>
      <c r="E42" s="25" t="s">
        <v>173</v>
      </c>
      <c r="F42" s="21"/>
    </row>
    <row r="43" spans="1:6" ht="36" x14ac:dyDescent="0.25">
      <c r="A43" s="9">
        <f t="shared" si="0"/>
        <v>6</v>
      </c>
      <c r="B43" s="259" t="s">
        <v>846</v>
      </c>
      <c r="C43" s="24"/>
      <c r="D43" s="24"/>
      <c r="E43" s="25" t="s">
        <v>173</v>
      </c>
      <c r="F43" s="21"/>
    </row>
    <row r="44" spans="1:6" ht="31.5" x14ac:dyDescent="0.25">
      <c r="A44" s="9">
        <f t="shared" si="0"/>
        <v>7</v>
      </c>
      <c r="B44" s="259" t="s">
        <v>174</v>
      </c>
      <c r="C44" s="24"/>
      <c r="D44" s="24"/>
      <c r="E44" s="25" t="s">
        <v>173</v>
      </c>
      <c r="F44" s="21"/>
    </row>
    <row r="45" spans="1:6" ht="31.5" x14ac:dyDescent="0.25">
      <c r="A45" s="9">
        <f t="shared" si="0"/>
        <v>8</v>
      </c>
      <c r="B45" s="259" t="s">
        <v>714</v>
      </c>
      <c r="C45" s="24"/>
      <c r="D45" s="24"/>
      <c r="E45" s="25" t="s">
        <v>173</v>
      </c>
      <c r="F45" s="21"/>
    </row>
    <row r="46" spans="1:6" ht="48" x14ac:dyDescent="0.25">
      <c r="A46" s="9">
        <f t="shared" si="0"/>
        <v>9</v>
      </c>
      <c r="B46" s="259" t="s">
        <v>715</v>
      </c>
      <c r="C46" s="24"/>
      <c r="D46" s="24"/>
      <c r="E46" s="25" t="s">
        <v>173</v>
      </c>
      <c r="F46" s="21"/>
    </row>
    <row r="47" spans="1:6" ht="48" x14ac:dyDescent="0.25">
      <c r="A47" s="9">
        <f t="shared" si="0"/>
        <v>10</v>
      </c>
      <c r="B47" s="259" t="s">
        <v>716</v>
      </c>
      <c r="C47" s="24"/>
      <c r="D47" s="24"/>
      <c r="E47" s="25" t="s">
        <v>173</v>
      </c>
      <c r="F47" s="21"/>
    </row>
    <row r="48" spans="1:6" ht="21.75" customHeight="1" x14ac:dyDescent="0.25">
      <c r="A48" s="675" t="s">
        <v>717</v>
      </c>
      <c r="B48" s="676"/>
      <c r="C48" s="676"/>
      <c r="D48" s="676"/>
      <c r="E48" s="677"/>
      <c r="F48" s="21"/>
    </row>
    <row r="49" spans="1:6" ht="31.5" x14ac:dyDescent="0.25">
      <c r="A49" s="9">
        <v>1</v>
      </c>
      <c r="B49" s="260" t="s">
        <v>869</v>
      </c>
      <c r="C49" s="24"/>
      <c r="D49" s="24"/>
      <c r="E49" s="25" t="s">
        <v>173</v>
      </c>
      <c r="F49" s="21"/>
    </row>
    <row r="50" spans="1:6" ht="36" x14ac:dyDescent="0.25">
      <c r="A50" s="9">
        <f>A49+1</f>
        <v>2</v>
      </c>
      <c r="B50" s="260" t="s">
        <v>870</v>
      </c>
      <c r="C50" s="24"/>
      <c r="D50" s="24"/>
      <c r="E50" s="25" t="s">
        <v>173</v>
      </c>
      <c r="F50" s="21"/>
    </row>
    <row r="51" spans="1:6" ht="36" x14ac:dyDescent="0.25">
      <c r="A51" s="9">
        <f>A50+1</f>
        <v>3</v>
      </c>
      <c r="B51" s="260" t="s">
        <v>871</v>
      </c>
      <c r="C51" s="24"/>
      <c r="D51" s="24"/>
      <c r="E51" s="25" t="s">
        <v>173</v>
      </c>
      <c r="F51" s="21"/>
    </row>
    <row r="52" spans="1:6" ht="31.5" x14ac:dyDescent="0.25">
      <c r="A52" s="9">
        <f t="shared" ref="A52:A95" si="2">A51+1</f>
        <v>4</v>
      </c>
      <c r="B52" s="260" t="s">
        <v>872</v>
      </c>
      <c r="C52" s="24"/>
      <c r="D52" s="24"/>
      <c r="E52" s="25" t="s">
        <v>173</v>
      </c>
      <c r="F52" s="21"/>
    </row>
    <row r="53" spans="1:6" ht="36" x14ac:dyDescent="0.25">
      <c r="A53" s="9">
        <f t="shared" si="2"/>
        <v>5</v>
      </c>
      <c r="B53" s="260" t="s">
        <v>873</v>
      </c>
      <c r="C53" s="24"/>
      <c r="D53" s="24"/>
      <c r="E53" s="25" t="s">
        <v>173</v>
      </c>
      <c r="F53" s="21"/>
    </row>
    <row r="54" spans="1:6" ht="31.5" x14ac:dyDescent="0.25">
      <c r="A54" s="9">
        <f t="shared" si="2"/>
        <v>6</v>
      </c>
      <c r="B54" s="260" t="s">
        <v>874</v>
      </c>
      <c r="C54" s="24"/>
      <c r="D54" s="24"/>
      <c r="E54" s="25" t="s">
        <v>173</v>
      </c>
      <c r="F54" s="21"/>
    </row>
    <row r="55" spans="1:6" ht="36" x14ac:dyDescent="0.25">
      <c r="A55" s="9">
        <f t="shared" si="2"/>
        <v>7</v>
      </c>
      <c r="B55" s="260" t="s">
        <v>875</v>
      </c>
      <c r="C55" s="24"/>
      <c r="D55" s="24"/>
      <c r="E55" s="25" t="s">
        <v>173</v>
      </c>
      <c r="F55" s="21"/>
    </row>
    <row r="56" spans="1:6" ht="36" x14ac:dyDescent="0.25">
      <c r="A56" s="9">
        <f t="shared" si="2"/>
        <v>8</v>
      </c>
      <c r="B56" s="260" t="s">
        <v>876</v>
      </c>
      <c r="C56" s="24"/>
      <c r="D56" s="24"/>
      <c r="E56" s="25" t="s">
        <v>173</v>
      </c>
      <c r="F56" s="21"/>
    </row>
    <row r="57" spans="1:6" ht="31.5" x14ac:dyDescent="0.25">
      <c r="A57" s="9">
        <f t="shared" si="2"/>
        <v>9</v>
      </c>
      <c r="B57" s="260" t="s">
        <v>877</v>
      </c>
      <c r="C57" s="24"/>
      <c r="D57" s="24"/>
      <c r="E57" s="25" t="s">
        <v>173</v>
      </c>
      <c r="F57" s="21"/>
    </row>
    <row r="58" spans="1:6" ht="36" x14ac:dyDescent="0.25">
      <c r="A58" s="9">
        <f t="shared" si="2"/>
        <v>10</v>
      </c>
      <c r="B58" s="260" t="s">
        <v>878</v>
      </c>
      <c r="C58" s="24"/>
      <c r="D58" s="24"/>
      <c r="E58" s="25" t="s">
        <v>173</v>
      </c>
      <c r="F58" s="21"/>
    </row>
    <row r="59" spans="1:6" ht="31.5" x14ac:dyDescent="0.25">
      <c r="A59" s="9">
        <f t="shared" si="2"/>
        <v>11</v>
      </c>
      <c r="B59" s="260" t="s">
        <v>879</v>
      </c>
      <c r="C59" s="24"/>
      <c r="D59" s="24"/>
      <c r="E59" s="25" t="s">
        <v>173</v>
      </c>
      <c r="F59" s="21"/>
    </row>
    <row r="60" spans="1:6" ht="31.5" x14ac:dyDescent="0.25">
      <c r="A60" s="9">
        <f t="shared" si="2"/>
        <v>12</v>
      </c>
      <c r="B60" s="260" t="s">
        <v>880</v>
      </c>
      <c r="C60" s="24"/>
      <c r="D60" s="24"/>
      <c r="E60" s="25" t="s">
        <v>173</v>
      </c>
      <c r="F60" s="21"/>
    </row>
    <row r="61" spans="1:6" ht="48" x14ac:dyDescent="0.25">
      <c r="A61" s="9">
        <f t="shared" si="2"/>
        <v>13</v>
      </c>
      <c r="B61" s="260" t="s">
        <v>881</v>
      </c>
      <c r="C61" s="24"/>
      <c r="D61" s="24"/>
      <c r="E61" s="25" t="s">
        <v>173</v>
      </c>
      <c r="F61" s="21"/>
    </row>
    <row r="62" spans="1:6" ht="27" customHeight="1" x14ac:dyDescent="0.25">
      <c r="A62" s="675" t="s">
        <v>719</v>
      </c>
      <c r="B62" s="676"/>
      <c r="C62" s="676"/>
      <c r="D62" s="676"/>
      <c r="E62" s="677"/>
      <c r="F62" s="21"/>
    </row>
    <row r="63" spans="1:6" ht="31.5" x14ac:dyDescent="0.25">
      <c r="A63" s="9">
        <v>1</v>
      </c>
      <c r="B63" s="261" t="s">
        <v>882</v>
      </c>
      <c r="C63" s="24"/>
      <c r="D63" s="24"/>
      <c r="E63" s="25" t="s">
        <v>173</v>
      </c>
      <c r="F63" s="21"/>
    </row>
    <row r="64" spans="1:6" ht="36" x14ac:dyDescent="0.25">
      <c r="A64" s="9">
        <f t="shared" si="2"/>
        <v>2</v>
      </c>
      <c r="B64" s="261" t="s">
        <v>883</v>
      </c>
      <c r="C64" s="24"/>
      <c r="D64" s="24"/>
      <c r="E64" s="25" t="s">
        <v>173</v>
      </c>
      <c r="F64" s="21"/>
    </row>
    <row r="65" spans="1:6" ht="31.5" x14ac:dyDescent="0.25">
      <c r="A65" s="9">
        <f t="shared" si="2"/>
        <v>3</v>
      </c>
      <c r="B65" s="261" t="s">
        <v>884</v>
      </c>
      <c r="C65" s="24"/>
      <c r="D65" s="24"/>
      <c r="E65" s="25" t="s">
        <v>173</v>
      </c>
      <c r="F65" s="21"/>
    </row>
    <row r="66" spans="1:6" ht="36" x14ac:dyDescent="0.25">
      <c r="A66" s="9">
        <f t="shared" si="2"/>
        <v>4</v>
      </c>
      <c r="B66" s="261" t="s">
        <v>885</v>
      </c>
      <c r="C66" s="24"/>
      <c r="D66" s="24"/>
      <c r="E66" s="25" t="s">
        <v>173</v>
      </c>
      <c r="F66" s="21"/>
    </row>
    <row r="67" spans="1:6" ht="36" x14ac:dyDescent="0.25">
      <c r="A67" s="9">
        <f t="shared" si="2"/>
        <v>5</v>
      </c>
      <c r="B67" s="261" t="s">
        <v>886</v>
      </c>
      <c r="C67" s="24"/>
      <c r="D67" s="24"/>
      <c r="E67" s="25" t="s">
        <v>173</v>
      </c>
      <c r="F67" s="21"/>
    </row>
    <row r="68" spans="1:6" ht="31.5" x14ac:dyDescent="0.25">
      <c r="A68" s="9">
        <f t="shared" si="2"/>
        <v>6</v>
      </c>
      <c r="B68" s="261" t="s">
        <v>887</v>
      </c>
      <c r="C68" s="24"/>
      <c r="D68" s="24"/>
      <c r="E68" s="25" t="s">
        <v>173</v>
      </c>
      <c r="F68" s="21"/>
    </row>
    <row r="69" spans="1:6" ht="31.5" x14ac:dyDescent="0.25">
      <c r="A69" s="9">
        <f t="shared" si="2"/>
        <v>7</v>
      </c>
      <c r="B69" s="261" t="s">
        <v>526</v>
      </c>
      <c r="C69" s="24"/>
      <c r="D69" s="24"/>
      <c r="E69" s="25" t="s">
        <v>173</v>
      </c>
      <c r="F69" s="21"/>
    </row>
    <row r="70" spans="1:6" ht="36" x14ac:dyDescent="0.25">
      <c r="A70" s="9">
        <f t="shared" si="2"/>
        <v>8</v>
      </c>
      <c r="B70" s="261" t="s">
        <v>888</v>
      </c>
      <c r="C70" s="24"/>
      <c r="D70" s="24"/>
      <c r="E70" s="25" t="s">
        <v>173</v>
      </c>
      <c r="F70" s="21"/>
    </row>
    <row r="71" spans="1:6" ht="48" x14ac:dyDescent="0.25">
      <c r="A71" s="9">
        <f t="shared" si="2"/>
        <v>9</v>
      </c>
      <c r="B71" s="261" t="s">
        <v>889</v>
      </c>
      <c r="C71" s="24"/>
      <c r="D71" s="24"/>
      <c r="E71" s="25" t="s">
        <v>173</v>
      </c>
      <c r="F71" s="21"/>
    </row>
    <row r="72" spans="1:6" ht="36" x14ac:dyDescent="0.25">
      <c r="A72" s="9">
        <f t="shared" si="2"/>
        <v>10</v>
      </c>
      <c r="B72" s="261" t="s">
        <v>890</v>
      </c>
      <c r="C72" s="24"/>
      <c r="D72" s="24"/>
      <c r="E72" s="25" t="s">
        <v>173</v>
      </c>
      <c r="F72" s="21"/>
    </row>
    <row r="73" spans="1:6" ht="48" x14ac:dyDescent="0.25">
      <c r="A73" s="9">
        <f t="shared" si="2"/>
        <v>11</v>
      </c>
      <c r="B73" s="261" t="s">
        <v>891</v>
      </c>
      <c r="C73" s="24"/>
      <c r="D73" s="24"/>
      <c r="E73" s="25" t="s">
        <v>173</v>
      </c>
      <c r="F73" s="21"/>
    </row>
    <row r="74" spans="1:6" ht="31.5" x14ac:dyDescent="0.2">
      <c r="A74" s="9">
        <f>A73+1</f>
        <v>12</v>
      </c>
      <c r="B74" s="262" t="s">
        <v>861</v>
      </c>
      <c r="C74" s="24"/>
      <c r="D74" s="24"/>
      <c r="E74" s="25" t="s">
        <v>173</v>
      </c>
      <c r="F74" s="21"/>
    </row>
    <row r="75" spans="1:6" ht="28.5" customHeight="1" x14ac:dyDescent="0.25">
      <c r="A75" s="665" t="s">
        <v>720</v>
      </c>
      <c r="B75" s="666"/>
      <c r="C75" s="666"/>
      <c r="D75" s="666"/>
      <c r="E75" s="667"/>
      <c r="F75" s="21"/>
    </row>
    <row r="76" spans="1:6" ht="31.5" x14ac:dyDescent="0.25">
      <c r="A76" s="9">
        <v>1</v>
      </c>
      <c r="B76" s="261" t="s">
        <v>892</v>
      </c>
      <c r="C76" s="24"/>
      <c r="D76" s="24"/>
      <c r="E76" s="25" t="s">
        <v>173</v>
      </c>
      <c r="F76" s="21"/>
    </row>
    <row r="77" spans="1:6" ht="36" x14ac:dyDescent="0.25">
      <c r="A77" s="9">
        <f t="shared" si="2"/>
        <v>2</v>
      </c>
      <c r="B77" s="261" t="s">
        <v>1033</v>
      </c>
      <c r="C77" s="24"/>
      <c r="D77" s="24"/>
      <c r="E77" s="25" t="s">
        <v>173</v>
      </c>
      <c r="F77" s="21"/>
    </row>
    <row r="78" spans="1:6" ht="48" x14ac:dyDescent="0.25">
      <c r="A78" s="9">
        <f t="shared" si="2"/>
        <v>3</v>
      </c>
      <c r="B78" s="261" t="s">
        <v>893</v>
      </c>
      <c r="C78" s="24"/>
      <c r="D78" s="24"/>
      <c r="E78" s="25" t="s">
        <v>173</v>
      </c>
      <c r="F78" s="21"/>
    </row>
    <row r="79" spans="1:6" ht="31.5" x14ac:dyDescent="0.25">
      <c r="A79" s="9">
        <f t="shared" si="2"/>
        <v>4</v>
      </c>
      <c r="B79" s="261" t="s">
        <v>894</v>
      </c>
      <c r="C79" s="24"/>
      <c r="D79" s="24"/>
      <c r="E79" s="25" t="s">
        <v>173</v>
      </c>
      <c r="F79" s="21"/>
    </row>
    <row r="80" spans="1:6" ht="36" x14ac:dyDescent="0.25">
      <c r="A80" s="9">
        <f t="shared" si="2"/>
        <v>5</v>
      </c>
      <c r="B80" s="261" t="s">
        <v>895</v>
      </c>
      <c r="C80" s="24"/>
      <c r="D80" s="24"/>
      <c r="E80" s="25" t="s">
        <v>173</v>
      </c>
      <c r="F80" s="21"/>
    </row>
    <row r="81" spans="1:6" ht="31.5" x14ac:dyDescent="0.25">
      <c r="A81" s="9">
        <f t="shared" si="2"/>
        <v>6</v>
      </c>
      <c r="B81" s="261" t="s">
        <v>896</v>
      </c>
      <c r="C81" s="24"/>
      <c r="D81" s="24"/>
      <c r="E81" s="25" t="s">
        <v>173</v>
      </c>
      <c r="F81" s="21"/>
    </row>
    <row r="82" spans="1:6" ht="36" x14ac:dyDescent="0.25">
      <c r="A82" s="9">
        <f t="shared" si="2"/>
        <v>7</v>
      </c>
      <c r="B82" s="261" t="s">
        <v>897</v>
      </c>
      <c r="C82" s="24"/>
      <c r="D82" s="24"/>
      <c r="E82" s="25" t="s">
        <v>173</v>
      </c>
      <c r="F82" s="21"/>
    </row>
    <row r="83" spans="1:6" ht="31.5" x14ac:dyDescent="0.25">
      <c r="A83" s="9">
        <f t="shared" si="2"/>
        <v>8</v>
      </c>
      <c r="B83" s="261" t="s">
        <v>898</v>
      </c>
      <c r="C83" s="24"/>
      <c r="D83" s="24"/>
      <c r="E83" s="25" t="s">
        <v>173</v>
      </c>
      <c r="F83" s="21"/>
    </row>
    <row r="84" spans="1:6" ht="31.5" x14ac:dyDescent="0.25">
      <c r="A84" s="9">
        <f t="shared" si="2"/>
        <v>9</v>
      </c>
      <c r="B84" s="261" t="s">
        <v>899</v>
      </c>
      <c r="C84" s="24"/>
      <c r="D84" s="24"/>
      <c r="E84" s="25" t="s">
        <v>173</v>
      </c>
      <c r="F84" s="21"/>
    </row>
    <row r="85" spans="1:6" ht="48" x14ac:dyDescent="0.25">
      <c r="A85" s="9">
        <f t="shared" si="2"/>
        <v>10</v>
      </c>
      <c r="B85" s="261" t="s">
        <v>900</v>
      </c>
      <c r="C85" s="24"/>
      <c r="D85" s="24"/>
      <c r="E85" s="25" t="s">
        <v>173</v>
      </c>
      <c r="F85" s="21"/>
    </row>
    <row r="86" spans="1:6" ht="31.5" x14ac:dyDescent="0.2">
      <c r="A86" s="9">
        <f t="shared" si="2"/>
        <v>11</v>
      </c>
      <c r="B86" s="262" t="s">
        <v>721</v>
      </c>
      <c r="C86" s="24"/>
      <c r="D86" s="24"/>
      <c r="E86" s="25" t="s">
        <v>173</v>
      </c>
      <c r="F86" s="21"/>
    </row>
    <row r="87" spans="1:6" ht="26.25" customHeight="1" x14ac:dyDescent="0.25">
      <c r="A87" s="665" t="s">
        <v>722</v>
      </c>
      <c r="B87" s="666"/>
      <c r="C87" s="666"/>
      <c r="D87" s="666"/>
      <c r="E87" s="667"/>
      <c r="F87" s="21"/>
    </row>
    <row r="88" spans="1:6" ht="31.5" x14ac:dyDescent="0.25">
      <c r="A88" s="9">
        <v>1</v>
      </c>
      <c r="B88" s="260" t="s">
        <v>901</v>
      </c>
      <c r="C88" s="24"/>
      <c r="D88" s="24"/>
      <c r="E88" s="25" t="s">
        <v>173</v>
      </c>
      <c r="F88" s="21"/>
    </row>
    <row r="89" spans="1:6" ht="36" x14ac:dyDescent="0.25">
      <c r="A89" s="9">
        <f t="shared" si="2"/>
        <v>2</v>
      </c>
      <c r="B89" s="260" t="s">
        <v>902</v>
      </c>
      <c r="C89" s="24"/>
      <c r="D89" s="24"/>
      <c r="E89" s="25" t="s">
        <v>173</v>
      </c>
      <c r="F89" s="21"/>
    </row>
    <row r="90" spans="1:6" ht="48" x14ac:dyDescent="0.25">
      <c r="A90" s="9">
        <f t="shared" si="2"/>
        <v>3</v>
      </c>
      <c r="B90" s="260" t="s">
        <v>903</v>
      </c>
      <c r="C90" s="24"/>
      <c r="D90" s="24"/>
      <c r="E90" s="25" t="s">
        <v>173</v>
      </c>
      <c r="F90" s="21"/>
    </row>
    <row r="91" spans="1:6" ht="48" x14ac:dyDescent="0.25">
      <c r="A91" s="9">
        <f t="shared" si="2"/>
        <v>4</v>
      </c>
      <c r="B91" s="260" t="s">
        <v>904</v>
      </c>
      <c r="C91" s="24"/>
      <c r="D91" s="24"/>
      <c r="E91" s="25" t="s">
        <v>173</v>
      </c>
      <c r="F91" s="21"/>
    </row>
    <row r="92" spans="1:6" ht="36" x14ac:dyDescent="0.25">
      <c r="A92" s="9">
        <f t="shared" si="2"/>
        <v>5</v>
      </c>
      <c r="B92" s="260" t="s">
        <v>905</v>
      </c>
      <c r="C92" s="24"/>
      <c r="D92" s="24"/>
      <c r="E92" s="25" t="s">
        <v>173</v>
      </c>
      <c r="F92" s="21"/>
    </row>
    <row r="93" spans="1:6" ht="31.5" x14ac:dyDescent="0.25">
      <c r="A93" s="9">
        <f t="shared" si="2"/>
        <v>6</v>
      </c>
      <c r="B93" s="260" t="s">
        <v>906</v>
      </c>
      <c r="C93" s="24"/>
      <c r="D93" s="24"/>
      <c r="E93" s="25" t="s">
        <v>173</v>
      </c>
      <c r="F93" s="21"/>
    </row>
    <row r="94" spans="1:6" ht="36" x14ac:dyDescent="0.25">
      <c r="A94" s="9">
        <f t="shared" si="2"/>
        <v>7</v>
      </c>
      <c r="B94" s="260" t="s">
        <v>907</v>
      </c>
      <c r="C94" s="24"/>
      <c r="D94" s="24"/>
      <c r="E94" s="25" t="s">
        <v>173</v>
      </c>
      <c r="F94" s="21"/>
    </row>
    <row r="95" spans="1:6" ht="31.5" x14ac:dyDescent="0.25">
      <c r="A95" s="9">
        <f t="shared" si="2"/>
        <v>8</v>
      </c>
      <c r="B95" s="260" t="s">
        <v>908</v>
      </c>
      <c r="C95" s="24"/>
      <c r="D95" s="24"/>
      <c r="E95" s="25" t="s">
        <v>173</v>
      </c>
      <c r="F95" s="21"/>
    </row>
    <row r="96" spans="1:6" ht="31.5" customHeight="1" x14ac:dyDescent="0.25">
      <c r="A96" s="665" t="s">
        <v>723</v>
      </c>
      <c r="B96" s="666"/>
      <c r="C96" s="666"/>
      <c r="D96" s="666"/>
      <c r="E96" s="667"/>
      <c r="F96" s="21"/>
    </row>
    <row r="97" spans="1:6" ht="31.5" x14ac:dyDescent="0.25">
      <c r="A97" s="9">
        <v>1</v>
      </c>
      <c r="B97" s="261" t="s">
        <v>909</v>
      </c>
      <c r="C97" s="24"/>
      <c r="D97" s="24"/>
      <c r="E97" s="25" t="s">
        <v>173</v>
      </c>
      <c r="F97" s="21"/>
    </row>
    <row r="98" spans="1:6" ht="36" x14ac:dyDescent="0.25">
      <c r="A98" s="9">
        <f t="shared" ref="A98:A121" si="3">A97+1</f>
        <v>2</v>
      </c>
      <c r="B98" s="261" t="s">
        <v>910</v>
      </c>
      <c r="C98" s="24"/>
      <c r="D98" s="24"/>
      <c r="E98" s="25" t="s">
        <v>173</v>
      </c>
      <c r="F98" s="21"/>
    </row>
    <row r="99" spans="1:6" ht="31.5" x14ac:dyDescent="0.25">
      <c r="A99" s="9">
        <f t="shared" si="3"/>
        <v>3</v>
      </c>
      <c r="B99" s="261" t="s">
        <v>911</v>
      </c>
      <c r="C99" s="24"/>
      <c r="D99" s="24"/>
      <c r="E99" s="25" t="s">
        <v>173</v>
      </c>
      <c r="F99" s="21"/>
    </row>
    <row r="100" spans="1:6" ht="60" x14ac:dyDescent="0.25">
      <c r="A100" s="9">
        <f t="shared" si="3"/>
        <v>4</v>
      </c>
      <c r="B100" s="261" t="s">
        <v>912</v>
      </c>
      <c r="C100" s="24"/>
      <c r="D100" s="24"/>
      <c r="E100" s="25" t="s">
        <v>173</v>
      </c>
      <c r="F100" s="21"/>
    </row>
    <row r="101" spans="1:6" ht="36" x14ac:dyDescent="0.25">
      <c r="A101" s="9">
        <f t="shared" si="3"/>
        <v>5</v>
      </c>
      <c r="B101" s="261" t="s">
        <v>913</v>
      </c>
      <c r="C101" s="24"/>
      <c r="D101" s="24"/>
      <c r="E101" s="25" t="s">
        <v>173</v>
      </c>
      <c r="F101" s="21"/>
    </row>
    <row r="102" spans="1:6" ht="31.5" x14ac:dyDescent="0.25">
      <c r="A102" s="9">
        <f t="shared" si="3"/>
        <v>6</v>
      </c>
      <c r="B102" s="261" t="s">
        <v>914</v>
      </c>
      <c r="C102" s="24"/>
      <c r="D102" s="24"/>
      <c r="E102" s="25" t="s">
        <v>173</v>
      </c>
      <c r="F102" s="21"/>
    </row>
    <row r="103" spans="1:6" ht="31.5" x14ac:dyDescent="0.25">
      <c r="A103" s="9">
        <f t="shared" si="3"/>
        <v>7</v>
      </c>
      <c r="B103" s="261" t="s">
        <v>915</v>
      </c>
      <c r="C103" s="24"/>
      <c r="D103" s="24"/>
      <c r="E103" s="25" t="s">
        <v>173</v>
      </c>
      <c r="F103" s="21"/>
    </row>
    <row r="104" spans="1:6" ht="31.5" x14ac:dyDescent="0.25">
      <c r="A104" s="9">
        <f t="shared" si="3"/>
        <v>8</v>
      </c>
      <c r="B104" s="261" t="s">
        <v>916</v>
      </c>
      <c r="C104" s="24"/>
      <c r="D104" s="24"/>
      <c r="E104" s="25" t="s">
        <v>173</v>
      </c>
    </row>
    <row r="105" spans="1:6" ht="36" x14ac:dyDescent="0.25">
      <c r="A105" s="9">
        <f t="shared" si="3"/>
        <v>9</v>
      </c>
      <c r="B105" s="261" t="s">
        <v>917</v>
      </c>
      <c r="C105" s="24"/>
      <c r="D105" s="24"/>
      <c r="E105" s="25" t="s">
        <v>173</v>
      </c>
    </row>
    <row r="106" spans="1:6" ht="36" x14ac:dyDescent="0.25">
      <c r="A106" s="9">
        <f t="shared" si="3"/>
        <v>10</v>
      </c>
      <c r="B106" s="261" t="s">
        <v>918</v>
      </c>
      <c r="C106" s="24"/>
      <c r="D106" s="24"/>
      <c r="E106" s="25" t="s">
        <v>173</v>
      </c>
    </row>
    <row r="107" spans="1:6" ht="31.5" x14ac:dyDescent="0.25">
      <c r="A107" s="9">
        <f t="shared" si="3"/>
        <v>11</v>
      </c>
      <c r="B107" s="261" t="s">
        <v>919</v>
      </c>
      <c r="C107" s="24"/>
      <c r="D107" s="24"/>
      <c r="E107" s="25" t="s">
        <v>173</v>
      </c>
    </row>
    <row r="108" spans="1:6" ht="36" x14ac:dyDescent="0.25">
      <c r="A108" s="9">
        <f t="shared" si="3"/>
        <v>12</v>
      </c>
      <c r="B108" s="261" t="s">
        <v>920</v>
      </c>
      <c r="C108" s="24"/>
      <c r="D108" s="24"/>
      <c r="E108" s="25" t="s">
        <v>173</v>
      </c>
    </row>
    <row r="109" spans="1:6" ht="31.5" x14ac:dyDescent="0.25">
      <c r="A109" s="9">
        <f t="shared" si="3"/>
        <v>13</v>
      </c>
      <c r="B109" s="261" t="s">
        <v>921</v>
      </c>
      <c r="C109" s="24"/>
      <c r="D109" s="24"/>
      <c r="E109" s="25" t="s">
        <v>173</v>
      </c>
    </row>
    <row r="110" spans="1:6" ht="36" x14ac:dyDescent="0.25">
      <c r="A110" s="9">
        <f t="shared" si="3"/>
        <v>14</v>
      </c>
      <c r="B110" s="261" t="s">
        <v>922</v>
      </c>
      <c r="C110" s="24"/>
      <c r="D110" s="24"/>
      <c r="E110" s="25" t="s">
        <v>173</v>
      </c>
      <c r="F110" s="22" t="s">
        <v>83</v>
      </c>
    </row>
    <row r="111" spans="1:6" ht="31.5" x14ac:dyDescent="0.25">
      <c r="A111" s="9">
        <f t="shared" si="3"/>
        <v>15</v>
      </c>
      <c r="B111" s="261" t="s">
        <v>923</v>
      </c>
      <c r="C111" s="24"/>
      <c r="D111" s="24"/>
      <c r="E111" s="25" t="s">
        <v>173</v>
      </c>
    </row>
    <row r="112" spans="1:6" ht="31.5" x14ac:dyDescent="0.25">
      <c r="A112" s="9">
        <f t="shared" si="3"/>
        <v>16</v>
      </c>
      <c r="B112" s="261" t="s">
        <v>924</v>
      </c>
      <c r="C112" s="24"/>
      <c r="D112" s="24"/>
      <c r="E112" s="25" t="s">
        <v>173</v>
      </c>
    </row>
    <row r="113" spans="1:5" ht="48" x14ac:dyDescent="0.25">
      <c r="A113" s="9">
        <f t="shared" si="3"/>
        <v>17</v>
      </c>
      <c r="B113" s="261" t="s">
        <v>925</v>
      </c>
      <c r="C113" s="24"/>
      <c r="D113" s="24"/>
      <c r="E113" s="25" t="s">
        <v>173</v>
      </c>
    </row>
    <row r="114" spans="1:5" ht="36" x14ac:dyDescent="0.25">
      <c r="A114" s="9">
        <f t="shared" si="3"/>
        <v>18</v>
      </c>
      <c r="B114" s="261" t="s">
        <v>926</v>
      </c>
      <c r="C114" s="24"/>
      <c r="D114" s="24"/>
      <c r="E114" s="25" t="s">
        <v>173</v>
      </c>
    </row>
    <row r="115" spans="1:5" ht="48" x14ac:dyDescent="0.25">
      <c r="A115" s="9">
        <f t="shared" si="3"/>
        <v>19</v>
      </c>
      <c r="B115" s="261" t="s">
        <v>927</v>
      </c>
      <c r="C115" s="24"/>
      <c r="D115" s="24"/>
      <c r="E115" s="25" t="s">
        <v>173</v>
      </c>
    </row>
    <row r="116" spans="1:5" ht="36" x14ac:dyDescent="0.25">
      <c r="A116" s="9">
        <f t="shared" si="3"/>
        <v>20</v>
      </c>
      <c r="B116" s="261" t="s">
        <v>928</v>
      </c>
      <c r="C116" s="24"/>
      <c r="D116" s="24"/>
      <c r="E116" s="25" t="s">
        <v>173</v>
      </c>
    </row>
    <row r="117" spans="1:5" ht="31.5" x14ac:dyDescent="0.25">
      <c r="A117" s="9">
        <f t="shared" si="3"/>
        <v>21</v>
      </c>
      <c r="B117" s="261" t="s">
        <v>929</v>
      </c>
      <c r="C117" s="24"/>
      <c r="D117" s="24"/>
      <c r="E117" s="25" t="s">
        <v>173</v>
      </c>
    </row>
    <row r="118" spans="1:5" ht="31.5" x14ac:dyDescent="0.25">
      <c r="A118" s="9">
        <f t="shared" si="3"/>
        <v>22</v>
      </c>
      <c r="B118" s="261" t="s">
        <v>930</v>
      </c>
      <c r="C118" s="24"/>
      <c r="D118" s="24"/>
      <c r="E118" s="25" t="s">
        <v>173</v>
      </c>
    </row>
    <row r="119" spans="1:5" ht="36" x14ac:dyDescent="0.25">
      <c r="A119" s="9">
        <f t="shared" si="3"/>
        <v>23</v>
      </c>
      <c r="B119" s="261" t="s">
        <v>931</v>
      </c>
      <c r="C119" s="24"/>
      <c r="D119" s="24"/>
      <c r="E119" s="25" t="s">
        <v>173</v>
      </c>
    </row>
    <row r="120" spans="1:5" ht="36" x14ac:dyDescent="0.25">
      <c r="A120" s="9">
        <f t="shared" si="3"/>
        <v>24</v>
      </c>
      <c r="B120" s="261" t="s">
        <v>932</v>
      </c>
      <c r="C120" s="24"/>
      <c r="D120" s="24"/>
      <c r="E120" s="25" t="s">
        <v>173</v>
      </c>
    </row>
    <row r="121" spans="1:5" ht="31.5" x14ac:dyDescent="0.2">
      <c r="A121" s="9">
        <f t="shared" si="3"/>
        <v>25</v>
      </c>
      <c r="B121" s="262" t="s">
        <v>847</v>
      </c>
      <c r="C121" s="24"/>
      <c r="D121" s="24"/>
      <c r="E121" s="25" t="s">
        <v>173</v>
      </c>
    </row>
    <row r="122" spans="1:5" ht="33.75" customHeight="1" x14ac:dyDescent="0.25">
      <c r="A122" s="665" t="s">
        <v>724</v>
      </c>
      <c r="B122" s="666"/>
      <c r="C122" s="666"/>
      <c r="D122" s="666"/>
      <c r="E122" s="667"/>
    </row>
    <row r="123" spans="1:5" ht="31.5" x14ac:dyDescent="0.25">
      <c r="A123" s="9">
        <v>1</v>
      </c>
      <c r="B123" s="260" t="s">
        <v>933</v>
      </c>
      <c r="C123" s="24"/>
      <c r="D123" s="24"/>
      <c r="E123" s="25" t="s">
        <v>173</v>
      </c>
    </row>
    <row r="124" spans="1:5" ht="31.5" x14ac:dyDescent="0.25">
      <c r="A124" s="9">
        <f t="shared" ref="A124:A145" si="4">A123+1</f>
        <v>2</v>
      </c>
      <c r="B124" s="260" t="s">
        <v>934</v>
      </c>
      <c r="C124" s="24"/>
      <c r="D124" s="24"/>
      <c r="E124" s="25" t="s">
        <v>173</v>
      </c>
    </row>
    <row r="125" spans="1:5" ht="31.5" x14ac:dyDescent="0.25">
      <c r="A125" s="9">
        <f t="shared" si="4"/>
        <v>3</v>
      </c>
      <c r="B125" s="260" t="s">
        <v>935</v>
      </c>
      <c r="C125" s="24"/>
      <c r="D125" s="24"/>
      <c r="E125" s="25" t="s">
        <v>173</v>
      </c>
    </row>
    <row r="126" spans="1:5" ht="31.5" x14ac:dyDescent="0.25">
      <c r="A126" s="9">
        <f t="shared" si="4"/>
        <v>4</v>
      </c>
      <c r="B126" s="260" t="s">
        <v>936</v>
      </c>
      <c r="C126" s="24"/>
      <c r="D126" s="24"/>
      <c r="E126" s="25" t="s">
        <v>173</v>
      </c>
    </row>
    <row r="127" spans="1:5" ht="31.5" x14ac:dyDescent="0.25">
      <c r="A127" s="9">
        <f t="shared" si="4"/>
        <v>5</v>
      </c>
      <c r="B127" s="260" t="s">
        <v>937</v>
      </c>
      <c r="C127" s="24"/>
      <c r="D127" s="24"/>
      <c r="E127" s="25" t="s">
        <v>173</v>
      </c>
    </row>
    <row r="128" spans="1:5" ht="31.5" x14ac:dyDescent="0.25">
      <c r="A128" s="9">
        <f t="shared" si="4"/>
        <v>6</v>
      </c>
      <c r="B128" s="260" t="s">
        <v>938</v>
      </c>
      <c r="C128" s="24"/>
      <c r="D128" s="24"/>
      <c r="E128" s="25" t="s">
        <v>173</v>
      </c>
    </row>
    <row r="129" spans="1:5" ht="31.5" x14ac:dyDescent="0.25">
      <c r="A129" s="9">
        <f t="shared" si="4"/>
        <v>7</v>
      </c>
      <c r="B129" s="260" t="s">
        <v>939</v>
      </c>
      <c r="C129" s="24"/>
      <c r="D129" s="24"/>
      <c r="E129" s="25" t="s">
        <v>173</v>
      </c>
    </row>
    <row r="130" spans="1:5" ht="48" x14ac:dyDescent="0.25">
      <c r="A130" s="9">
        <f t="shared" si="4"/>
        <v>8</v>
      </c>
      <c r="B130" s="260" t="s">
        <v>940</v>
      </c>
      <c r="C130" s="24"/>
      <c r="D130" s="24"/>
      <c r="E130" s="25" t="s">
        <v>173</v>
      </c>
    </row>
    <row r="131" spans="1:5" ht="31.5" x14ac:dyDescent="0.25">
      <c r="A131" s="9">
        <f t="shared" si="4"/>
        <v>9</v>
      </c>
      <c r="B131" s="260" t="s">
        <v>941</v>
      </c>
      <c r="C131" s="24"/>
      <c r="D131" s="24"/>
      <c r="E131" s="25" t="s">
        <v>173</v>
      </c>
    </row>
    <row r="132" spans="1:5" ht="31.5" x14ac:dyDescent="0.25">
      <c r="A132" s="9">
        <f t="shared" si="4"/>
        <v>10</v>
      </c>
      <c r="B132" s="260" t="s">
        <v>942</v>
      </c>
      <c r="C132" s="24"/>
      <c r="D132" s="24"/>
      <c r="E132" s="25" t="s">
        <v>173</v>
      </c>
    </row>
    <row r="133" spans="1:5" ht="31.5" x14ac:dyDescent="0.25">
      <c r="A133" s="9">
        <f t="shared" si="4"/>
        <v>11</v>
      </c>
      <c r="B133" s="260" t="s">
        <v>943</v>
      </c>
      <c r="C133" s="24"/>
      <c r="D133" s="24"/>
      <c r="E133" s="25" t="s">
        <v>173</v>
      </c>
    </row>
    <row r="134" spans="1:5" ht="31.5" x14ac:dyDescent="0.25">
      <c r="A134" s="9">
        <f t="shared" si="4"/>
        <v>12</v>
      </c>
      <c r="B134" s="260" t="s">
        <v>944</v>
      </c>
      <c r="C134" s="24"/>
      <c r="D134" s="24"/>
      <c r="E134" s="25" t="s">
        <v>173</v>
      </c>
    </row>
    <row r="135" spans="1:5" ht="31.5" x14ac:dyDescent="0.25">
      <c r="A135" s="9">
        <f t="shared" si="4"/>
        <v>13</v>
      </c>
      <c r="B135" s="260" t="s">
        <v>945</v>
      </c>
      <c r="C135" s="24"/>
      <c r="D135" s="24"/>
      <c r="E135" s="25" t="s">
        <v>173</v>
      </c>
    </row>
    <row r="136" spans="1:5" ht="31.5" x14ac:dyDescent="0.25">
      <c r="A136" s="9">
        <f t="shared" si="4"/>
        <v>14</v>
      </c>
      <c r="B136" s="260" t="s">
        <v>946</v>
      </c>
      <c r="C136" s="24"/>
      <c r="D136" s="24"/>
      <c r="E136" s="25" t="s">
        <v>173</v>
      </c>
    </row>
    <row r="137" spans="1:5" ht="31.5" x14ac:dyDescent="0.25">
      <c r="A137" s="9">
        <f t="shared" si="4"/>
        <v>15</v>
      </c>
      <c r="B137" s="260" t="s">
        <v>947</v>
      </c>
      <c r="C137" s="24"/>
      <c r="D137" s="24"/>
      <c r="E137" s="25" t="s">
        <v>173</v>
      </c>
    </row>
    <row r="138" spans="1:5" ht="31.5" x14ac:dyDescent="0.25">
      <c r="A138" s="9">
        <f t="shared" si="4"/>
        <v>16</v>
      </c>
      <c r="B138" s="260" t="s">
        <v>948</v>
      </c>
      <c r="C138" s="24"/>
      <c r="D138" s="24"/>
      <c r="E138" s="25" t="s">
        <v>173</v>
      </c>
    </row>
    <row r="139" spans="1:5" ht="31.5" x14ac:dyDescent="0.25">
      <c r="A139" s="9">
        <f t="shared" si="4"/>
        <v>17</v>
      </c>
      <c r="B139" s="260" t="s">
        <v>949</v>
      </c>
      <c r="C139" s="24"/>
      <c r="D139" s="24"/>
      <c r="E139" s="25" t="s">
        <v>173</v>
      </c>
    </row>
    <row r="140" spans="1:5" ht="31.5" x14ac:dyDescent="0.25">
      <c r="A140" s="9">
        <f t="shared" si="4"/>
        <v>18</v>
      </c>
      <c r="B140" s="260" t="s">
        <v>950</v>
      </c>
      <c r="C140" s="24"/>
      <c r="D140" s="24"/>
      <c r="E140" s="25" t="s">
        <v>173</v>
      </c>
    </row>
    <row r="141" spans="1:5" ht="31.5" x14ac:dyDescent="0.25">
      <c r="A141" s="9">
        <f t="shared" si="4"/>
        <v>19</v>
      </c>
      <c r="B141" s="260" t="s">
        <v>951</v>
      </c>
      <c r="C141" s="24"/>
      <c r="D141" s="24"/>
      <c r="E141" s="25" t="s">
        <v>173</v>
      </c>
    </row>
    <row r="142" spans="1:5" ht="31.5" x14ac:dyDescent="0.25">
      <c r="A142" s="9">
        <f t="shared" si="4"/>
        <v>20</v>
      </c>
      <c r="B142" s="260" t="s">
        <v>953</v>
      </c>
      <c r="C142" s="24"/>
      <c r="D142" s="24"/>
      <c r="E142" s="25" t="s">
        <v>173</v>
      </c>
    </row>
    <row r="143" spans="1:5" ht="31.5" x14ac:dyDescent="0.25">
      <c r="A143" s="9">
        <f t="shared" si="4"/>
        <v>21</v>
      </c>
      <c r="B143" s="260" t="s">
        <v>952</v>
      </c>
      <c r="C143" s="24"/>
      <c r="D143" s="24"/>
      <c r="E143" s="25" t="s">
        <v>173</v>
      </c>
    </row>
    <row r="144" spans="1:5" ht="31.5" x14ac:dyDescent="0.25">
      <c r="A144" s="9">
        <f t="shared" si="4"/>
        <v>22</v>
      </c>
      <c r="B144" s="260" t="s">
        <v>954</v>
      </c>
      <c r="C144" s="24"/>
      <c r="D144" s="24"/>
      <c r="E144" s="25" t="s">
        <v>173</v>
      </c>
    </row>
    <row r="145" spans="1:5" ht="36" x14ac:dyDescent="0.25">
      <c r="A145" s="9">
        <f t="shared" si="4"/>
        <v>23</v>
      </c>
      <c r="B145" s="260" t="s">
        <v>955</v>
      </c>
      <c r="C145" s="24"/>
      <c r="D145" s="24"/>
      <c r="E145" s="25" t="s">
        <v>173</v>
      </c>
    </row>
    <row r="146" spans="1:5" ht="28.5" customHeight="1" x14ac:dyDescent="0.25">
      <c r="A146" s="665" t="s">
        <v>725</v>
      </c>
      <c r="B146" s="666"/>
      <c r="C146" s="666"/>
      <c r="D146" s="666"/>
      <c r="E146" s="667"/>
    </row>
    <row r="147" spans="1:5" ht="60" x14ac:dyDescent="0.25">
      <c r="A147" s="9">
        <v>1</v>
      </c>
      <c r="B147" s="260" t="s">
        <v>956</v>
      </c>
      <c r="C147" s="24"/>
      <c r="D147" s="24"/>
      <c r="E147" s="25" t="s">
        <v>173</v>
      </c>
    </row>
    <row r="148" spans="1:5" ht="36" x14ac:dyDescent="0.25">
      <c r="A148" s="9">
        <f t="shared" ref="A148:A211" si="5">A147+1</f>
        <v>2</v>
      </c>
      <c r="B148" s="260" t="s">
        <v>957</v>
      </c>
      <c r="C148" s="24"/>
      <c r="D148" s="24"/>
      <c r="E148" s="25" t="s">
        <v>173</v>
      </c>
    </row>
    <row r="149" spans="1:5" ht="31.5" x14ac:dyDescent="0.25">
      <c r="A149" s="9">
        <f t="shared" si="5"/>
        <v>3</v>
      </c>
      <c r="B149" s="260" t="s">
        <v>958</v>
      </c>
      <c r="C149" s="24"/>
      <c r="D149" s="24"/>
      <c r="E149" s="25" t="s">
        <v>173</v>
      </c>
    </row>
    <row r="150" spans="1:5" ht="36" x14ac:dyDescent="0.25">
      <c r="A150" s="9">
        <f t="shared" si="5"/>
        <v>4</v>
      </c>
      <c r="B150" s="260" t="s">
        <v>959</v>
      </c>
      <c r="C150" s="24"/>
      <c r="D150" s="24"/>
      <c r="E150" s="25" t="s">
        <v>173</v>
      </c>
    </row>
    <row r="151" spans="1:5" ht="48" x14ac:dyDescent="0.25">
      <c r="A151" s="9">
        <f t="shared" si="5"/>
        <v>5</v>
      </c>
      <c r="B151" s="260" t="s">
        <v>960</v>
      </c>
      <c r="C151" s="24"/>
      <c r="D151" s="24"/>
      <c r="E151" s="25" t="s">
        <v>173</v>
      </c>
    </row>
    <row r="152" spans="1:5" ht="36" x14ac:dyDescent="0.25">
      <c r="A152" s="9">
        <f t="shared" si="5"/>
        <v>6</v>
      </c>
      <c r="B152" s="260" t="s">
        <v>961</v>
      </c>
      <c r="C152" s="24"/>
      <c r="D152" s="24"/>
      <c r="E152" s="25" t="s">
        <v>173</v>
      </c>
    </row>
    <row r="153" spans="1:5" ht="36" x14ac:dyDescent="0.25">
      <c r="A153" s="9">
        <f t="shared" si="5"/>
        <v>7</v>
      </c>
      <c r="B153" s="260" t="s">
        <v>962</v>
      </c>
      <c r="C153" s="24"/>
      <c r="D153" s="24"/>
      <c r="E153" s="25" t="s">
        <v>173</v>
      </c>
    </row>
    <row r="154" spans="1:5" ht="31.5" x14ac:dyDescent="0.25">
      <c r="A154" s="9">
        <f t="shared" si="5"/>
        <v>8</v>
      </c>
      <c r="B154" s="260" t="s">
        <v>963</v>
      </c>
      <c r="C154" s="24"/>
      <c r="D154" s="24"/>
      <c r="E154" s="25" t="s">
        <v>173</v>
      </c>
    </row>
    <row r="155" spans="1:5" ht="31.5" x14ac:dyDescent="0.25">
      <c r="A155" s="9">
        <f t="shared" si="5"/>
        <v>9</v>
      </c>
      <c r="B155" s="260" t="s">
        <v>964</v>
      </c>
      <c r="C155" s="24"/>
      <c r="D155" s="24"/>
      <c r="E155" s="25" t="s">
        <v>173</v>
      </c>
    </row>
    <row r="156" spans="1:5" ht="48" x14ac:dyDescent="0.25">
      <c r="A156" s="9">
        <f t="shared" si="5"/>
        <v>10</v>
      </c>
      <c r="B156" s="260" t="s">
        <v>965</v>
      </c>
      <c r="C156" s="24"/>
      <c r="D156" s="24"/>
      <c r="E156" s="25" t="s">
        <v>173</v>
      </c>
    </row>
    <row r="157" spans="1:5" ht="31.5" x14ac:dyDescent="0.25">
      <c r="A157" s="9">
        <f t="shared" si="5"/>
        <v>11</v>
      </c>
      <c r="B157" s="261" t="s">
        <v>966</v>
      </c>
      <c r="C157" s="24"/>
      <c r="D157" s="24"/>
      <c r="E157" s="25" t="s">
        <v>173</v>
      </c>
    </row>
    <row r="158" spans="1:5" ht="29.25" customHeight="1" x14ac:dyDescent="0.25">
      <c r="A158" s="665" t="s">
        <v>726</v>
      </c>
      <c r="B158" s="666"/>
      <c r="C158" s="666"/>
      <c r="D158" s="666"/>
      <c r="E158" s="667"/>
    </row>
    <row r="159" spans="1:5" ht="36" x14ac:dyDescent="0.25">
      <c r="A159" s="9">
        <v>1</v>
      </c>
      <c r="B159" s="263" t="s">
        <v>848</v>
      </c>
      <c r="C159" s="24"/>
      <c r="D159" s="24"/>
      <c r="E159" s="25" t="s">
        <v>173</v>
      </c>
    </row>
    <row r="160" spans="1:5" ht="24.75" customHeight="1" x14ac:dyDescent="0.25">
      <c r="A160" s="665" t="s">
        <v>727</v>
      </c>
      <c r="B160" s="666"/>
      <c r="C160" s="666"/>
      <c r="D160" s="666"/>
      <c r="E160" s="667"/>
    </row>
    <row r="161" spans="1:5" ht="60" x14ac:dyDescent="0.25">
      <c r="A161" s="9">
        <v>1</v>
      </c>
      <c r="B161" s="264" t="s">
        <v>728</v>
      </c>
      <c r="C161" s="24"/>
      <c r="D161" s="24"/>
      <c r="E161" s="25" t="s">
        <v>173</v>
      </c>
    </row>
    <row r="162" spans="1:5" ht="31.5" x14ac:dyDescent="0.25">
      <c r="A162" s="9">
        <f t="shared" si="5"/>
        <v>2</v>
      </c>
      <c r="B162" s="264" t="s">
        <v>849</v>
      </c>
      <c r="C162" s="24"/>
      <c r="D162" s="24"/>
      <c r="E162" s="25" t="s">
        <v>173</v>
      </c>
    </row>
    <row r="163" spans="1:5" ht="120" x14ac:dyDescent="0.25">
      <c r="A163" s="9">
        <f t="shared" si="5"/>
        <v>3</v>
      </c>
      <c r="B163" s="264" t="s">
        <v>729</v>
      </c>
      <c r="C163" s="24"/>
      <c r="D163" s="24"/>
      <c r="E163" s="25" t="s">
        <v>173</v>
      </c>
    </row>
    <row r="164" spans="1:5" ht="31.5" x14ac:dyDescent="0.25">
      <c r="A164" s="9">
        <f t="shared" si="5"/>
        <v>4</v>
      </c>
      <c r="B164" s="264" t="s">
        <v>730</v>
      </c>
      <c r="C164" s="24"/>
      <c r="D164" s="24"/>
      <c r="E164" s="25" t="s">
        <v>173</v>
      </c>
    </row>
    <row r="165" spans="1:5" ht="36" x14ac:dyDescent="0.25">
      <c r="A165" s="9">
        <f t="shared" si="5"/>
        <v>5</v>
      </c>
      <c r="B165" s="264" t="s">
        <v>731</v>
      </c>
      <c r="C165" s="24"/>
      <c r="D165" s="24"/>
      <c r="E165" s="25" t="s">
        <v>173</v>
      </c>
    </row>
    <row r="166" spans="1:5" ht="36" x14ac:dyDescent="0.25">
      <c r="A166" s="9">
        <f t="shared" si="5"/>
        <v>6</v>
      </c>
      <c r="B166" s="264" t="s">
        <v>732</v>
      </c>
      <c r="C166" s="24"/>
      <c r="D166" s="24"/>
      <c r="E166" s="25" t="s">
        <v>173</v>
      </c>
    </row>
    <row r="167" spans="1:5" ht="36" x14ac:dyDescent="0.25">
      <c r="A167" s="9">
        <f t="shared" si="5"/>
        <v>7</v>
      </c>
      <c r="B167" s="264" t="s">
        <v>733</v>
      </c>
      <c r="C167" s="24"/>
      <c r="D167" s="24"/>
      <c r="E167" s="25" t="s">
        <v>173</v>
      </c>
    </row>
    <row r="168" spans="1:5" ht="60" x14ac:dyDescent="0.25">
      <c r="A168" s="9">
        <f t="shared" si="5"/>
        <v>8</v>
      </c>
      <c r="B168" s="264" t="s">
        <v>734</v>
      </c>
      <c r="C168" s="24"/>
      <c r="D168" s="24"/>
      <c r="E168" s="25" t="s">
        <v>173</v>
      </c>
    </row>
    <row r="169" spans="1:5" ht="36" x14ac:dyDescent="0.25">
      <c r="A169" s="9">
        <f t="shared" si="5"/>
        <v>9</v>
      </c>
      <c r="B169" s="264" t="s">
        <v>735</v>
      </c>
      <c r="C169" s="24"/>
      <c r="D169" s="24"/>
      <c r="E169" s="25" t="s">
        <v>173</v>
      </c>
    </row>
    <row r="170" spans="1:5" ht="31.5" x14ac:dyDescent="0.25">
      <c r="A170" s="9">
        <f t="shared" si="5"/>
        <v>10</v>
      </c>
      <c r="B170" s="264" t="s">
        <v>736</v>
      </c>
      <c r="C170" s="24"/>
      <c r="D170" s="24"/>
      <c r="E170" s="25" t="s">
        <v>173</v>
      </c>
    </row>
    <row r="171" spans="1:5" ht="36" x14ac:dyDescent="0.25">
      <c r="A171" s="9">
        <f t="shared" si="5"/>
        <v>11</v>
      </c>
      <c r="B171" s="264" t="s">
        <v>737</v>
      </c>
      <c r="C171" s="24"/>
      <c r="D171" s="24"/>
      <c r="E171" s="25" t="s">
        <v>173</v>
      </c>
    </row>
    <row r="172" spans="1:5" ht="31.5" x14ac:dyDescent="0.25">
      <c r="A172" s="9">
        <f t="shared" si="5"/>
        <v>12</v>
      </c>
      <c r="B172" s="264" t="s">
        <v>738</v>
      </c>
      <c r="C172" s="24"/>
      <c r="D172" s="24"/>
      <c r="E172" s="25" t="s">
        <v>173</v>
      </c>
    </row>
    <row r="173" spans="1:5" ht="48" x14ac:dyDescent="0.25">
      <c r="A173" s="9">
        <f t="shared" si="5"/>
        <v>13</v>
      </c>
      <c r="B173" s="264" t="s">
        <v>1034</v>
      </c>
      <c r="C173" s="24"/>
      <c r="D173" s="24"/>
      <c r="E173" s="25" t="s">
        <v>173</v>
      </c>
    </row>
    <row r="174" spans="1:5" ht="36" x14ac:dyDescent="0.25">
      <c r="A174" s="9">
        <f t="shared" si="5"/>
        <v>14</v>
      </c>
      <c r="B174" s="264" t="s">
        <v>977</v>
      </c>
      <c r="C174" s="24"/>
      <c r="D174" s="24"/>
      <c r="E174" s="25" t="s">
        <v>173</v>
      </c>
    </row>
    <row r="175" spans="1:5" ht="36" x14ac:dyDescent="0.25">
      <c r="A175" s="9">
        <f t="shared" si="5"/>
        <v>15</v>
      </c>
      <c r="B175" s="264" t="s">
        <v>978</v>
      </c>
      <c r="C175" s="24"/>
      <c r="D175" s="24"/>
      <c r="E175" s="25" t="s">
        <v>173</v>
      </c>
    </row>
    <row r="176" spans="1:5" ht="31.5" x14ac:dyDescent="0.25">
      <c r="A176" s="9">
        <f t="shared" si="5"/>
        <v>16</v>
      </c>
      <c r="B176" s="264" t="s">
        <v>739</v>
      </c>
      <c r="C176" s="24"/>
      <c r="D176" s="24"/>
      <c r="E176" s="25" t="s">
        <v>173</v>
      </c>
    </row>
    <row r="177" spans="1:5" ht="31.5" x14ac:dyDescent="0.25">
      <c r="A177" s="9">
        <f t="shared" si="5"/>
        <v>17</v>
      </c>
      <c r="B177" s="264" t="s">
        <v>740</v>
      </c>
      <c r="C177" s="24"/>
      <c r="D177" s="24"/>
      <c r="E177" s="25" t="s">
        <v>173</v>
      </c>
    </row>
    <row r="178" spans="1:5" ht="36" x14ac:dyDescent="0.25">
      <c r="A178" s="9">
        <f t="shared" si="5"/>
        <v>18</v>
      </c>
      <c r="B178" s="264" t="s">
        <v>850</v>
      </c>
      <c r="C178" s="24"/>
      <c r="D178" s="24"/>
      <c r="E178" s="25" t="s">
        <v>173</v>
      </c>
    </row>
    <row r="179" spans="1:5" ht="72" x14ac:dyDescent="0.25">
      <c r="A179" s="9">
        <f t="shared" si="5"/>
        <v>19</v>
      </c>
      <c r="B179" s="264" t="s">
        <v>851</v>
      </c>
      <c r="C179" s="24"/>
      <c r="D179" s="24"/>
      <c r="E179" s="25" t="s">
        <v>173</v>
      </c>
    </row>
    <row r="180" spans="1:5" ht="36" x14ac:dyDescent="0.25">
      <c r="A180" s="9">
        <f t="shared" si="5"/>
        <v>20</v>
      </c>
      <c r="B180" s="264" t="s">
        <v>741</v>
      </c>
      <c r="C180" s="24"/>
      <c r="D180" s="24"/>
      <c r="E180" s="25" t="s">
        <v>173</v>
      </c>
    </row>
    <row r="181" spans="1:5" ht="48" x14ac:dyDescent="0.25">
      <c r="A181" s="9">
        <f t="shared" si="5"/>
        <v>21</v>
      </c>
      <c r="B181" s="264" t="s">
        <v>742</v>
      </c>
      <c r="C181" s="24"/>
      <c r="D181" s="24"/>
      <c r="E181" s="25" t="s">
        <v>173</v>
      </c>
    </row>
    <row r="182" spans="1:5" ht="31.5" x14ac:dyDescent="0.25">
      <c r="A182" s="9">
        <f t="shared" si="5"/>
        <v>22</v>
      </c>
      <c r="B182" s="264" t="s">
        <v>743</v>
      </c>
      <c r="C182" s="24"/>
      <c r="D182" s="24"/>
      <c r="E182" s="25" t="s">
        <v>173</v>
      </c>
    </row>
    <row r="183" spans="1:5" ht="72" x14ac:dyDescent="0.25">
      <c r="A183" s="9">
        <f t="shared" si="5"/>
        <v>23</v>
      </c>
      <c r="B183" s="264" t="s">
        <v>852</v>
      </c>
      <c r="C183" s="24"/>
      <c r="D183" s="24"/>
      <c r="E183" s="25" t="s">
        <v>173</v>
      </c>
    </row>
    <row r="184" spans="1:5" ht="48" x14ac:dyDescent="0.25">
      <c r="A184" s="9">
        <f t="shared" si="5"/>
        <v>24</v>
      </c>
      <c r="B184" s="264" t="s">
        <v>744</v>
      </c>
      <c r="C184" s="24"/>
      <c r="D184" s="24"/>
      <c r="E184" s="25" t="s">
        <v>173</v>
      </c>
    </row>
    <row r="185" spans="1:5" ht="31.5" x14ac:dyDescent="0.25">
      <c r="A185" s="9">
        <f t="shared" si="5"/>
        <v>25</v>
      </c>
      <c r="B185" s="264" t="s">
        <v>745</v>
      </c>
      <c r="C185" s="24"/>
      <c r="D185" s="24"/>
      <c r="E185" s="25" t="s">
        <v>173</v>
      </c>
    </row>
    <row r="186" spans="1:5" ht="48" x14ac:dyDescent="0.25">
      <c r="A186" s="9">
        <f t="shared" si="5"/>
        <v>26</v>
      </c>
      <c r="B186" s="264" t="s">
        <v>746</v>
      </c>
      <c r="C186" s="24"/>
      <c r="D186" s="24"/>
      <c r="E186" s="25" t="s">
        <v>173</v>
      </c>
    </row>
    <row r="187" spans="1:5" ht="31.5" x14ac:dyDescent="0.25">
      <c r="A187" s="9">
        <f t="shared" si="5"/>
        <v>27</v>
      </c>
      <c r="B187" s="264" t="s">
        <v>853</v>
      </c>
      <c r="C187" s="24"/>
      <c r="D187" s="24"/>
      <c r="E187" s="25" t="s">
        <v>173</v>
      </c>
    </row>
    <row r="188" spans="1:5" ht="36" x14ac:dyDescent="0.25">
      <c r="A188" s="9">
        <f t="shared" si="5"/>
        <v>28</v>
      </c>
      <c r="B188" s="264" t="s">
        <v>747</v>
      </c>
      <c r="C188" s="24"/>
      <c r="D188" s="24"/>
      <c r="E188" s="25" t="s">
        <v>173</v>
      </c>
    </row>
    <row r="189" spans="1:5" ht="48" x14ac:dyDescent="0.25">
      <c r="A189" s="9">
        <f t="shared" si="5"/>
        <v>29</v>
      </c>
      <c r="B189" s="264" t="s">
        <v>979</v>
      </c>
      <c r="C189" s="24"/>
      <c r="D189" s="24"/>
      <c r="E189" s="25" t="s">
        <v>173</v>
      </c>
    </row>
    <row r="190" spans="1:5" ht="60" x14ac:dyDescent="0.25">
      <c r="A190" s="9">
        <f t="shared" si="5"/>
        <v>30</v>
      </c>
      <c r="B190" s="264" t="s">
        <v>748</v>
      </c>
      <c r="C190" s="24"/>
      <c r="D190" s="24"/>
      <c r="E190" s="25" t="s">
        <v>173</v>
      </c>
    </row>
    <row r="191" spans="1:5" ht="60" x14ac:dyDescent="0.25">
      <c r="A191" s="9">
        <f t="shared" si="5"/>
        <v>31</v>
      </c>
      <c r="B191" s="264" t="s">
        <v>749</v>
      </c>
      <c r="C191" s="24"/>
      <c r="D191" s="24"/>
      <c r="E191" s="25" t="s">
        <v>173</v>
      </c>
    </row>
    <row r="192" spans="1:5" ht="31.5" x14ac:dyDescent="0.25">
      <c r="A192" s="9">
        <f t="shared" si="5"/>
        <v>32</v>
      </c>
      <c r="B192" s="264" t="s">
        <v>750</v>
      </c>
      <c r="C192" s="24"/>
      <c r="D192" s="24"/>
      <c r="E192" s="25" t="s">
        <v>173</v>
      </c>
    </row>
    <row r="193" spans="1:5" ht="36" x14ac:dyDescent="0.25">
      <c r="A193" s="9">
        <f t="shared" si="5"/>
        <v>33</v>
      </c>
      <c r="B193" s="264" t="s">
        <v>751</v>
      </c>
      <c r="C193" s="24"/>
      <c r="D193" s="24"/>
      <c r="E193" s="25" t="s">
        <v>173</v>
      </c>
    </row>
    <row r="194" spans="1:5" ht="31.5" x14ac:dyDescent="0.25">
      <c r="A194" s="9">
        <f t="shared" si="5"/>
        <v>34</v>
      </c>
      <c r="B194" s="264" t="s">
        <v>752</v>
      </c>
      <c r="C194" s="24"/>
      <c r="D194" s="24"/>
      <c r="E194" s="25" t="s">
        <v>173</v>
      </c>
    </row>
    <row r="195" spans="1:5" ht="31.5" x14ac:dyDescent="0.25">
      <c r="A195" s="9">
        <f t="shared" si="5"/>
        <v>35</v>
      </c>
      <c r="B195" s="264" t="s">
        <v>753</v>
      </c>
      <c r="C195" s="24"/>
      <c r="D195" s="24"/>
      <c r="E195" s="25" t="s">
        <v>173</v>
      </c>
    </row>
    <row r="196" spans="1:5" ht="31.5" x14ac:dyDescent="0.25">
      <c r="A196" s="9">
        <f t="shared" si="5"/>
        <v>36</v>
      </c>
      <c r="B196" s="264" t="s">
        <v>754</v>
      </c>
      <c r="C196" s="24"/>
      <c r="D196" s="24"/>
      <c r="E196" s="25" t="s">
        <v>173</v>
      </c>
    </row>
    <row r="197" spans="1:5" ht="31.5" x14ac:dyDescent="0.25">
      <c r="A197" s="9">
        <f t="shared" si="5"/>
        <v>37</v>
      </c>
      <c r="B197" s="264" t="s">
        <v>854</v>
      </c>
      <c r="C197" s="24"/>
      <c r="D197" s="24"/>
      <c r="E197" s="25" t="s">
        <v>173</v>
      </c>
    </row>
    <row r="198" spans="1:5" ht="31.5" x14ac:dyDescent="0.25">
      <c r="A198" s="9">
        <f t="shared" si="5"/>
        <v>38</v>
      </c>
      <c r="B198" s="264" t="s">
        <v>175</v>
      </c>
      <c r="C198" s="24"/>
      <c r="D198" s="24"/>
      <c r="E198" s="25" t="s">
        <v>173</v>
      </c>
    </row>
    <row r="199" spans="1:5" ht="31.5" x14ac:dyDescent="0.25">
      <c r="A199" s="9">
        <f>A198+1</f>
        <v>39</v>
      </c>
      <c r="B199" s="264" t="s">
        <v>755</v>
      </c>
      <c r="C199" s="24"/>
      <c r="D199" s="24"/>
      <c r="E199" s="25" t="s">
        <v>173</v>
      </c>
    </row>
    <row r="200" spans="1:5" ht="31.5" x14ac:dyDescent="0.25">
      <c r="A200" s="9">
        <f t="shared" si="5"/>
        <v>40</v>
      </c>
      <c r="B200" s="264" t="s">
        <v>855</v>
      </c>
      <c r="C200" s="24"/>
      <c r="D200" s="24"/>
      <c r="E200" s="25" t="s">
        <v>173</v>
      </c>
    </row>
    <row r="201" spans="1:5" ht="36" x14ac:dyDescent="0.25">
      <c r="A201" s="9">
        <f t="shared" si="5"/>
        <v>41</v>
      </c>
      <c r="B201" s="264" t="s">
        <v>756</v>
      </c>
      <c r="C201" s="24"/>
      <c r="D201" s="24"/>
      <c r="E201" s="25" t="s">
        <v>173</v>
      </c>
    </row>
    <row r="202" spans="1:5" ht="36" x14ac:dyDescent="0.25">
      <c r="A202" s="9">
        <f t="shared" si="5"/>
        <v>42</v>
      </c>
      <c r="B202" s="264" t="s">
        <v>868</v>
      </c>
      <c r="C202" s="24"/>
      <c r="D202" s="24"/>
      <c r="E202" s="25" t="s">
        <v>173</v>
      </c>
    </row>
    <row r="203" spans="1:5" ht="36" x14ac:dyDescent="0.2">
      <c r="A203" s="9">
        <f t="shared" si="5"/>
        <v>43</v>
      </c>
      <c r="B203" s="265" t="s">
        <v>757</v>
      </c>
      <c r="C203" s="24"/>
      <c r="D203" s="24"/>
      <c r="E203" s="25" t="s">
        <v>173</v>
      </c>
    </row>
    <row r="204" spans="1:5" ht="37.5" customHeight="1" x14ac:dyDescent="0.25">
      <c r="A204" s="665" t="s">
        <v>758</v>
      </c>
      <c r="B204" s="666"/>
      <c r="C204" s="666"/>
      <c r="D204" s="666"/>
      <c r="E204" s="667"/>
    </row>
    <row r="205" spans="1:5" ht="37.5" customHeight="1" x14ac:dyDescent="0.25">
      <c r="A205" s="9">
        <v>1</v>
      </c>
      <c r="B205" s="257" t="s">
        <v>967</v>
      </c>
      <c r="C205" s="24"/>
      <c r="D205" s="24"/>
      <c r="E205" s="25" t="s">
        <v>173</v>
      </c>
    </row>
    <row r="206" spans="1:5" ht="31.5" x14ac:dyDescent="0.25">
      <c r="A206" s="9">
        <f t="shared" si="5"/>
        <v>2</v>
      </c>
      <c r="B206" s="257" t="s">
        <v>968</v>
      </c>
      <c r="C206" s="24"/>
      <c r="D206" s="24"/>
      <c r="E206" s="25" t="s">
        <v>173</v>
      </c>
    </row>
    <row r="207" spans="1:5" ht="37.5" customHeight="1" x14ac:dyDescent="0.25">
      <c r="A207" s="9">
        <f t="shared" si="5"/>
        <v>3</v>
      </c>
      <c r="B207" s="257" t="s">
        <v>969</v>
      </c>
      <c r="C207" s="24"/>
      <c r="D207" s="24"/>
      <c r="E207" s="25" t="s">
        <v>173</v>
      </c>
    </row>
    <row r="208" spans="1:5" ht="87" customHeight="1" x14ac:dyDescent="0.25">
      <c r="A208" s="9">
        <f t="shared" si="5"/>
        <v>4</v>
      </c>
      <c r="B208" s="257" t="s">
        <v>1036</v>
      </c>
      <c r="C208" s="24"/>
      <c r="D208" s="24"/>
      <c r="E208" s="25" t="s">
        <v>173</v>
      </c>
    </row>
    <row r="209" spans="1:5" ht="37.5" customHeight="1" x14ac:dyDescent="0.25">
      <c r="A209" s="665" t="s">
        <v>759</v>
      </c>
      <c r="B209" s="666"/>
      <c r="C209" s="666"/>
      <c r="D209" s="666"/>
      <c r="E209" s="667"/>
    </row>
    <row r="210" spans="1:5" ht="48" x14ac:dyDescent="0.25">
      <c r="A210" s="9">
        <v>1</v>
      </c>
      <c r="B210" s="266" t="s">
        <v>970</v>
      </c>
      <c r="C210" s="24"/>
      <c r="D210" s="24"/>
      <c r="E210" s="25" t="s">
        <v>173</v>
      </c>
    </row>
    <row r="211" spans="1:5" ht="36" x14ac:dyDescent="0.25">
      <c r="A211" s="9">
        <f t="shared" si="5"/>
        <v>2</v>
      </c>
      <c r="B211" s="266" t="s">
        <v>971</v>
      </c>
      <c r="C211" s="24"/>
      <c r="D211" s="24"/>
      <c r="E211" s="25" t="s">
        <v>173</v>
      </c>
    </row>
    <row r="212" spans="1:5" ht="36" x14ac:dyDescent="0.25">
      <c r="A212" s="9">
        <f t="shared" ref="A212:A234" si="6">A211+1</f>
        <v>3</v>
      </c>
      <c r="B212" s="266" t="s">
        <v>972</v>
      </c>
      <c r="C212" s="24"/>
      <c r="D212" s="24"/>
      <c r="E212" s="25" t="s">
        <v>173</v>
      </c>
    </row>
    <row r="213" spans="1:5" ht="36" x14ac:dyDescent="0.25">
      <c r="A213" s="9">
        <f t="shared" si="6"/>
        <v>4</v>
      </c>
      <c r="B213" s="266" t="s">
        <v>973</v>
      </c>
      <c r="C213" s="24"/>
      <c r="D213" s="24"/>
      <c r="E213" s="25" t="s">
        <v>173</v>
      </c>
    </row>
    <row r="214" spans="1:5" ht="31.5" x14ac:dyDescent="0.25">
      <c r="A214" s="9">
        <f t="shared" si="6"/>
        <v>5</v>
      </c>
      <c r="B214" s="266" t="s">
        <v>974</v>
      </c>
      <c r="C214" s="24"/>
      <c r="D214" s="24"/>
      <c r="E214" s="25" t="s">
        <v>173</v>
      </c>
    </row>
    <row r="215" spans="1:5" ht="36" x14ac:dyDescent="0.25">
      <c r="A215" s="9">
        <f t="shared" si="6"/>
        <v>6</v>
      </c>
      <c r="B215" s="266" t="s">
        <v>975</v>
      </c>
      <c r="C215" s="24"/>
      <c r="D215" s="24"/>
      <c r="E215" s="25" t="s">
        <v>173</v>
      </c>
    </row>
    <row r="216" spans="1:5" ht="34.5" customHeight="1" x14ac:dyDescent="0.25">
      <c r="A216" s="665" t="s">
        <v>760</v>
      </c>
      <c r="B216" s="666"/>
      <c r="C216" s="666"/>
      <c r="D216" s="666"/>
      <c r="E216" s="667"/>
    </row>
    <row r="217" spans="1:5" ht="36" x14ac:dyDescent="0.25">
      <c r="A217" s="9">
        <v>1</v>
      </c>
      <c r="B217" s="266" t="s">
        <v>1037</v>
      </c>
      <c r="C217" s="24"/>
      <c r="D217" s="24"/>
      <c r="E217" s="25" t="s">
        <v>173</v>
      </c>
    </row>
    <row r="218" spans="1:5" ht="31.5" x14ac:dyDescent="0.25">
      <c r="A218" s="9">
        <f t="shared" si="6"/>
        <v>2</v>
      </c>
      <c r="B218" s="266" t="s">
        <v>761</v>
      </c>
      <c r="C218" s="24"/>
      <c r="D218" s="24"/>
      <c r="E218" s="25" t="s">
        <v>173</v>
      </c>
    </row>
    <row r="219" spans="1:5" ht="36" x14ac:dyDescent="0.25">
      <c r="A219" s="9">
        <f t="shared" si="6"/>
        <v>3</v>
      </c>
      <c r="B219" s="266" t="s">
        <v>864</v>
      </c>
      <c r="C219" s="24"/>
      <c r="D219" s="24"/>
      <c r="E219" s="25" t="s">
        <v>173</v>
      </c>
    </row>
    <row r="220" spans="1:5" ht="48" x14ac:dyDescent="0.25">
      <c r="A220" s="9">
        <f t="shared" si="6"/>
        <v>4</v>
      </c>
      <c r="B220" s="266" t="s">
        <v>976</v>
      </c>
      <c r="C220" s="24"/>
      <c r="D220" s="24"/>
      <c r="E220" s="25" t="s">
        <v>173</v>
      </c>
    </row>
    <row r="221" spans="1:5" ht="36" x14ac:dyDescent="0.25">
      <c r="A221" s="9">
        <f t="shared" si="6"/>
        <v>5</v>
      </c>
      <c r="B221" s="266" t="s">
        <v>865</v>
      </c>
      <c r="C221" s="24"/>
      <c r="D221" s="24"/>
      <c r="E221" s="25" t="s">
        <v>173</v>
      </c>
    </row>
    <row r="222" spans="1:5" ht="48" x14ac:dyDescent="0.25">
      <c r="A222" s="9">
        <f t="shared" si="6"/>
        <v>6</v>
      </c>
      <c r="B222" s="266" t="s">
        <v>866</v>
      </c>
      <c r="C222" s="24"/>
      <c r="D222" s="24"/>
      <c r="E222" s="25" t="s">
        <v>173</v>
      </c>
    </row>
    <row r="223" spans="1:5" ht="36" x14ac:dyDescent="0.25">
      <c r="A223" s="9">
        <f t="shared" si="6"/>
        <v>7</v>
      </c>
      <c r="B223" s="266" t="s">
        <v>867</v>
      </c>
      <c r="C223" s="24"/>
      <c r="D223" s="24"/>
      <c r="E223" s="25" t="s">
        <v>173</v>
      </c>
    </row>
    <row r="224" spans="1:5" ht="31.5" x14ac:dyDescent="0.25">
      <c r="A224" s="9">
        <f t="shared" si="6"/>
        <v>8</v>
      </c>
      <c r="B224" s="266" t="s">
        <v>762</v>
      </c>
      <c r="C224" s="24"/>
      <c r="D224" s="24"/>
      <c r="E224" s="25" t="s">
        <v>173</v>
      </c>
    </row>
    <row r="225" spans="1:6" ht="31.5" x14ac:dyDescent="0.25">
      <c r="A225" s="9">
        <f t="shared" si="6"/>
        <v>9</v>
      </c>
      <c r="B225" s="266" t="s">
        <v>763</v>
      </c>
      <c r="C225" s="24"/>
      <c r="D225" s="24"/>
      <c r="E225" s="25" t="s">
        <v>173</v>
      </c>
    </row>
    <row r="226" spans="1:6" ht="31.5" x14ac:dyDescent="0.25">
      <c r="A226" s="9">
        <f t="shared" si="6"/>
        <v>10</v>
      </c>
      <c r="B226" s="266" t="s">
        <v>863</v>
      </c>
      <c r="C226" s="24"/>
      <c r="D226" s="24"/>
      <c r="E226" s="25" t="s">
        <v>173</v>
      </c>
    </row>
    <row r="227" spans="1:6" ht="36" x14ac:dyDescent="0.25">
      <c r="A227" s="9">
        <f t="shared" si="6"/>
        <v>11</v>
      </c>
      <c r="B227" s="266" t="s">
        <v>718</v>
      </c>
      <c r="C227" s="24"/>
      <c r="D227" s="24"/>
      <c r="E227" s="25" t="s">
        <v>173</v>
      </c>
    </row>
    <row r="228" spans="1:6" ht="36" x14ac:dyDescent="0.25">
      <c r="A228" s="9">
        <f t="shared" si="6"/>
        <v>12</v>
      </c>
      <c r="B228" s="266" t="s">
        <v>1038</v>
      </c>
      <c r="C228" s="24"/>
      <c r="D228" s="24"/>
      <c r="E228" s="25" t="s">
        <v>173</v>
      </c>
    </row>
    <row r="229" spans="1:6" ht="36" x14ac:dyDescent="0.25">
      <c r="A229" s="9">
        <f t="shared" si="6"/>
        <v>13</v>
      </c>
      <c r="B229" s="266" t="s">
        <v>1030</v>
      </c>
      <c r="C229" s="24"/>
      <c r="D229" s="24"/>
      <c r="E229" s="25" t="s">
        <v>173</v>
      </c>
    </row>
    <row r="230" spans="1:6" ht="31.5" x14ac:dyDescent="0.25">
      <c r="A230" s="9">
        <f t="shared" si="6"/>
        <v>14</v>
      </c>
      <c r="B230" s="266" t="s">
        <v>1039</v>
      </c>
      <c r="C230" s="24"/>
      <c r="D230" s="24"/>
      <c r="E230" s="25" t="s">
        <v>173</v>
      </c>
    </row>
    <row r="231" spans="1:6" ht="48" x14ac:dyDescent="0.25">
      <c r="A231" s="9">
        <f t="shared" si="6"/>
        <v>15</v>
      </c>
      <c r="B231" s="266" t="s">
        <v>1040</v>
      </c>
      <c r="C231" s="24"/>
      <c r="D231" s="24"/>
      <c r="E231" s="25" t="s">
        <v>173</v>
      </c>
    </row>
    <row r="232" spans="1:6" ht="28.5" customHeight="1" x14ac:dyDescent="0.25">
      <c r="A232" s="665" t="s">
        <v>764</v>
      </c>
      <c r="B232" s="666"/>
      <c r="C232" s="666"/>
      <c r="D232" s="666"/>
      <c r="E232" s="667"/>
    </row>
    <row r="233" spans="1:6" ht="52.5" customHeight="1" x14ac:dyDescent="0.25">
      <c r="A233" s="189">
        <v>1</v>
      </c>
      <c r="B233" s="266" t="s">
        <v>765</v>
      </c>
      <c r="C233" s="24"/>
      <c r="D233" s="24"/>
      <c r="E233" s="25" t="s">
        <v>173</v>
      </c>
    </row>
    <row r="234" spans="1:6" ht="32.25" customHeight="1" thickBot="1" x14ac:dyDescent="0.3">
      <c r="A234" s="189">
        <f t="shared" si="6"/>
        <v>2</v>
      </c>
      <c r="B234" s="266" t="s">
        <v>862</v>
      </c>
      <c r="C234" s="26"/>
      <c r="D234" s="26"/>
      <c r="E234" s="27" t="s">
        <v>173</v>
      </c>
    </row>
    <row r="236" spans="1:6" ht="11.25" thickBot="1" x14ac:dyDescent="0.3"/>
    <row r="237" spans="1:6" ht="15" customHeight="1" x14ac:dyDescent="0.25">
      <c r="B237" s="685" t="s">
        <v>156</v>
      </c>
      <c r="C237" s="686"/>
      <c r="D237" s="21"/>
      <c r="E237" s="21"/>
      <c r="F237" s="21"/>
    </row>
    <row r="238" spans="1:6" ht="12.75" customHeight="1" x14ac:dyDescent="0.25">
      <c r="B238" s="663" t="s">
        <v>157</v>
      </c>
      <c r="C238" s="664"/>
      <c r="D238" s="21"/>
      <c r="E238" s="21"/>
      <c r="F238" s="21"/>
    </row>
    <row r="239" spans="1:6" ht="12.75" customHeight="1" x14ac:dyDescent="0.25">
      <c r="B239" s="663" t="s">
        <v>158</v>
      </c>
      <c r="C239" s="664"/>
      <c r="D239" s="21"/>
      <c r="E239" s="21"/>
      <c r="F239" s="21"/>
    </row>
    <row r="240" spans="1:6" ht="12.75" customHeight="1" thickBot="1" x14ac:dyDescent="0.3">
      <c r="B240" s="668" t="s">
        <v>159</v>
      </c>
      <c r="C240" s="669"/>
      <c r="D240" s="21"/>
      <c r="E240" s="21"/>
      <c r="F240" s="21"/>
    </row>
  </sheetData>
  <sheetProtection algorithmName="SHA-512" hashValue="ljwkrdcGS/OKVHbQuInK+pgQCo7vbUk/8mnoi09OnXJ8IKfv/2iuE1hoWYU5I6MIW1jUMpKVWfn9Oy/OgEcxfg==" saltValue="Tdw4Gjqbkmhe1RClm3jgjw==" spinCount="100000" sheet="1" objects="1" scenarios="1" formatColumns="0" formatRows="0" selectLockedCells="1"/>
  <customSheetViews>
    <customSheetView guid="{77337186-7B91-4AA7-8A9B-A289906DCABD}" scale="90" topLeftCell="A145">
      <selection activeCell="B149" sqref="B149"/>
      <pageMargins left="0.7" right="0.7" top="0.75" bottom="0.75" header="0.3" footer="0.3"/>
      <pageSetup paperSize="9" orientation="portrait" r:id="rId1"/>
    </customSheetView>
  </customSheetViews>
  <mergeCells count="24">
    <mergeCell ref="B240:C240"/>
    <mergeCell ref="A1:E5"/>
    <mergeCell ref="C9:E9"/>
    <mergeCell ref="C7:E7"/>
    <mergeCell ref="A37:E37"/>
    <mergeCell ref="A48:E48"/>
    <mergeCell ref="A9:B9"/>
    <mergeCell ref="A7:B7"/>
    <mergeCell ref="A6:E6"/>
    <mergeCell ref="A62:E62"/>
    <mergeCell ref="A87:E87"/>
    <mergeCell ref="A96:E96"/>
    <mergeCell ref="A122:E122"/>
    <mergeCell ref="A216:E216"/>
    <mergeCell ref="A232:E232"/>
    <mergeCell ref="B237:C237"/>
    <mergeCell ref="B238:C238"/>
    <mergeCell ref="B239:C239"/>
    <mergeCell ref="A75:E75"/>
    <mergeCell ref="A146:E146"/>
    <mergeCell ref="A209:E209"/>
    <mergeCell ref="A160:E160"/>
    <mergeCell ref="A158:E158"/>
    <mergeCell ref="A204:E204"/>
  </mergeCells>
  <pageMargins left="0.7" right="0.7" top="0.75" bottom="0.75" header="0.3" footer="0.3"/>
  <pageSetup paperSize="9" scale="57" orientation="portrait" r:id="rId2"/>
  <colBreaks count="1" manualBreakCount="1">
    <brk id="5"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D12" sqref="D12"/>
    </sheetView>
  </sheetViews>
  <sheetFormatPr baseColWidth="10" defaultRowHeight="12.75" x14ac:dyDescent="0.25"/>
  <cols>
    <col min="1" max="1" width="10.5703125" style="11" customWidth="1"/>
    <col min="2" max="2" width="40.7109375" style="1" customWidth="1"/>
    <col min="3" max="3" width="32" style="1" customWidth="1"/>
    <col min="4" max="4" width="21.42578125" style="1" customWidth="1"/>
    <col min="5" max="5" width="13.7109375" style="1" customWidth="1"/>
    <col min="6" max="6" width="16.42578125" style="6" customWidth="1"/>
    <col min="7" max="7" width="16.42578125" style="6" bestFit="1" customWidth="1"/>
    <col min="8" max="8" width="24.7109375" style="276" customWidth="1"/>
    <col min="9" max="9" width="11.85546875" style="276" bestFit="1" customWidth="1"/>
    <col min="10" max="10" width="18.42578125" style="276" customWidth="1"/>
    <col min="11" max="11" width="21" style="6" bestFit="1" customWidth="1"/>
    <col min="12" max="16384" width="11.42578125" style="6"/>
  </cols>
  <sheetData>
    <row r="1" spans="1:10" s="246" customFormat="1" ht="15" customHeight="1" x14ac:dyDescent="0.2">
      <c r="A1" s="284" t="s">
        <v>617</v>
      </c>
      <c r="B1" s="285"/>
      <c r="C1" s="285"/>
      <c r="D1" s="285"/>
      <c r="E1" s="285"/>
      <c r="F1" s="285"/>
      <c r="G1" s="285"/>
      <c r="H1" s="285"/>
      <c r="I1" s="285"/>
      <c r="J1" s="286"/>
    </row>
    <row r="2" spans="1:10" s="246" customFormat="1" ht="12" customHeight="1" x14ac:dyDescent="0.2">
      <c r="A2" s="287"/>
      <c r="B2" s="288"/>
      <c r="C2" s="288"/>
      <c r="D2" s="288"/>
      <c r="E2" s="288"/>
      <c r="F2" s="288"/>
      <c r="G2" s="288"/>
      <c r="H2" s="288"/>
      <c r="I2" s="288"/>
      <c r="J2" s="289"/>
    </row>
    <row r="3" spans="1:10" s="246" customFormat="1" ht="12" customHeight="1" x14ac:dyDescent="0.2">
      <c r="A3" s="287"/>
      <c r="B3" s="288"/>
      <c r="C3" s="288"/>
      <c r="D3" s="288"/>
      <c r="E3" s="288"/>
      <c r="F3" s="288"/>
      <c r="G3" s="288"/>
      <c r="H3" s="288"/>
      <c r="I3" s="288"/>
      <c r="J3" s="289"/>
    </row>
    <row r="4" spans="1:10" s="246" customFormat="1" ht="12" customHeight="1" x14ac:dyDescent="0.2">
      <c r="A4" s="287"/>
      <c r="B4" s="288"/>
      <c r="C4" s="288"/>
      <c r="D4" s="288"/>
      <c r="E4" s="288"/>
      <c r="F4" s="288"/>
      <c r="G4" s="288"/>
      <c r="H4" s="288"/>
      <c r="I4" s="288"/>
      <c r="J4" s="289"/>
    </row>
    <row r="5" spans="1:10" s="246" customFormat="1" ht="14.25" customHeight="1" thickBot="1" x14ac:dyDescent="0.25">
      <c r="A5" s="290"/>
      <c r="B5" s="291"/>
      <c r="C5" s="291"/>
      <c r="D5" s="291"/>
      <c r="E5" s="291"/>
      <c r="F5" s="291"/>
      <c r="G5" s="291"/>
      <c r="H5" s="291"/>
      <c r="I5" s="291"/>
      <c r="J5" s="292"/>
    </row>
    <row r="6" spans="1:10" ht="15" x14ac:dyDescent="0.25">
      <c r="A6" s="687" t="s">
        <v>142</v>
      </c>
      <c r="B6" s="688"/>
      <c r="C6" s="688"/>
      <c r="D6" s="688"/>
      <c r="E6" s="688"/>
      <c r="F6" s="688"/>
      <c r="G6" s="688"/>
      <c r="H6" s="688"/>
      <c r="I6" s="688"/>
      <c r="J6" s="689"/>
    </row>
    <row r="7" spans="1:10" ht="25.5" x14ac:dyDescent="0.25">
      <c r="A7" s="690" t="s">
        <v>0</v>
      </c>
      <c r="B7" s="607" t="s">
        <v>143</v>
      </c>
      <c r="C7" s="607" t="s">
        <v>144</v>
      </c>
      <c r="D7" s="267" t="s">
        <v>145</v>
      </c>
      <c r="E7" s="607" t="s">
        <v>146</v>
      </c>
      <c r="F7" s="267" t="s">
        <v>147</v>
      </c>
      <c r="G7" s="267" t="s">
        <v>148</v>
      </c>
      <c r="H7" s="607" t="s">
        <v>149</v>
      </c>
      <c r="I7" s="267" t="s">
        <v>150</v>
      </c>
      <c r="J7" s="268" t="s">
        <v>151</v>
      </c>
    </row>
    <row r="8" spans="1:10" ht="15.75" customHeight="1" x14ac:dyDescent="0.25">
      <c r="A8" s="691"/>
      <c r="B8" s="609"/>
      <c r="C8" s="609"/>
      <c r="D8" s="202" t="s">
        <v>152</v>
      </c>
      <c r="E8" s="609"/>
      <c r="F8" s="267" t="s">
        <v>153</v>
      </c>
      <c r="G8" s="267" t="s">
        <v>153</v>
      </c>
      <c r="H8" s="609"/>
      <c r="I8" s="269">
        <v>828116</v>
      </c>
      <c r="J8" s="268" t="s">
        <v>154</v>
      </c>
    </row>
    <row r="9" spans="1:10" x14ac:dyDescent="0.25">
      <c r="A9" s="270">
        <v>1</v>
      </c>
      <c r="B9" s="150" t="s">
        <v>83</v>
      </c>
      <c r="C9" s="151" t="s">
        <v>83</v>
      </c>
      <c r="D9" s="151" t="s">
        <v>83</v>
      </c>
      <c r="E9" s="151" t="s">
        <v>83</v>
      </c>
      <c r="F9" s="152" t="s">
        <v>83</v>
      </c>
      <c r="G9" s="152" t="s">
        <v>83</v>
      </c>
      <c r="H9" s="153">
        <v>0</v>
      </c>
      <c r="I9" s="277">
        <f>+H9/$I$8</f>
        <v>0</v>
      </c>
      <c r="J9" s="13" t="s">
        <v>83</v>
      </c>
    </row>
    <row r="10" spans="1:10" x14ac:dyDescent="0.25">
      <c r="A10" s="270">
        <v>2</v>
      </c>
      <c r="B10" s="150"/>
      <c r="C10" s="151"/>
      <c r="D10" s="151"/>
      <c r="E10" s="151"/>
      <c r="F10" s="152"/>
      <c r="G10" s="152"/>
      <c r="H10" s="153">
        <v>0</v>
      </c>
      <c r="I10" s="277">
        <f t="shared" ref="I10:I30" si="0">+H10/$I$8</f>
        <v>0</v>
      </c>
      <c r="J10" s="13"/>
    </row>
    <row r="11" spans="1:10" x14ac:dyDescent="0.25">
      <c r="A11" s="270">
        <v>3</v>
      </c>
      <c r="B11" s="150" t="s">
        <v>83</v>
      </c>
      <c r="C11" s="151"/>
      <c r="D11" s="151"/>
      <c r="E11" s="151"/>
      <c r="F11" s="152"/>
      <c r="G11" s="152"/>
      <c r="H11" s="153">
        <v>0</v>
      </c>
      <c r="I11" s="277">
        <f t="shared" si="0"/>
        <v>0</v>
      </c>
      <c r="J11" s="13"/>
    </row>
    <row r="12" spans="1:10" x14ac:dyDescent="0.25">
      <c r="A12" s="270">
        <v>4</v>
      </c>
      <c r="B12" s="150"/>
      <c r="C12" s="151"/>
      <c r="D12" s="151"/>
      <c r="E12" s="151"/>
      <c r="F12" s="152"/>
      <c r="G12" s="152"/>
      <c r="H12" s="153">
        <v>0</v>
      </c>
      <c r="I12" s="277">
        <f t="shared" si="0"/>
        <v>0</v>
      </c>
      <c r="J12" s="13"/>
    </row>
    <row r="13" spans="1:10" x14ac:dyDescent="0.25">
      <c r="A13" s="270">
        <v>5</v>
      </c>
      <c r="B13" s="150"/>
      <c r="C13" s="151"/>
      <c r="D13" s="151"/>
      <c r="E13" s="151"/>
      <c r="F13" s="152"/>
      <c r="G13" s="152"/>
      <c r="H13" s="153">
        <v>0</v>
      </c>
      <c r="I13" s="277">
        <f t="shared" si="0"/>
        <v>0</v>
      </c>
      <c r="J13" s="13"/>
    </row>
    <row r="14" spans="1:10" x14ac:dyDescent="0.25">
      <c r="A14" s="270">
        <v>6</v>
      </c>
      <c r="B14" s="150"/>
      <c r="C14" s="151"/>
      <c r="D14" s="151"/>
      <c r="E14" s="151"/>
      <c r="F14" s="152"/>
      <c r="G14" s="152"/>
      <c r="H14" s="153">
        <v>0</v>
      </c>
      <c r="I14" s="277">
        <f t="shared" si="0"/>
        <v>0</v>
      </c>
      <c r="J14" s="13"/>
    </row>
    <row r="15" spans="1:10" x14ac:dyDescent="0.25">
      <c r="A15" s="270">
        <v>7</v>
      </c>
      <c r="B15" s="150"/>
      <c r="C15" s="151"/>
      <c r="D15" s="151"/>
      <c r="E15" s="151"/>
      <c r="F15" s="152"/>
      <c r="G15" s="152"/>
      <c r="H15" s="153">
        <v>0</v>
      </c>
      <c r="I15" s="277">
        <f t="shared" si="0"/>
        <v>0</v>
      </c>
      <c r="J15" s="13"/>
    </row>
    <row r="16" spans="1:10" x14ac:dyDescent="0.25">
      <c r="A16" s="270">
        <v>8</v>
      </c>
      <c r="B16" s="150"/>
      <c r="C16" s="151"/>
      <c r="D16" s="151"/>
      <c r="E16" s="151"/>
      <c r="F16" s="152"/>
      <c r="G16" s="152"/>
      <c r="H16" s="153">
        <v>0</v>
      </c>
      <c r="I16" s="277">
        <f t="shared" si="0"/>
        <v>0</v>
      </c>
      <c r="J16" s="13"/>
    </row>
    <row r="17" spans="1:10" x14ac:dyDescent="0.25">
      <c r="A17" s="270">
        <v>9</v>
      </c>
      <c r="B17" s="150"/>
      <c r="C17" s="151"/>
      <c r="D17" s="151"/>
      <c r="E17" s="151"/>
      <c r="F17" s="152"/>
      <c r="G17" s="152"/>
      <c r="H17" s="153">
        <v>0</v>
      </c>
      <c r="I17" s="277">
        <f t="shared" si="0"/>
        <v>0</v>
      </c>
      <c r="J17" s="13"/>
    </row>
    <row r="18" spans="1:10" x14ac:dyDescent="0.25">
      <c r="A18" s="270">
        <v>10</v>
      </c>
      <c r="B18" s="150"/>
      <c r="C18" s="151"/>
      <c r="D18" s="151"/>
      <c r="E18" s="151"/>
      <c r="F18" s="152"/>
      <c r="G18" s="152"/>
      <c r="H18" s="153">
        <v>0</v>
      </c>
      <c r="I18" s="277">
        <f t="shared" si="0"/>
        <v>0</v>
      </c>
      <c r="J18" s="13"/>
    </row>
    <row r="19" spans="1:10" x14ac:dyDescent="0.25">
      <c r="A19" s="270">
        <v>11</v>
      </c>
      <c r="B19" s="150"/>
      <c r="C19" s="151"/>
      <c r="D19" s="151"/>
      <c r="E19" s="151"/>
      <c r="F19" s="152"/>
      <c r="G19" s="152"/>
      <c r="H19" s="153">
        <v>0</v>
      </c>
      <c r="I19" s="277">
        <f t="shared" si="0"/>
        <v>0</v>
      </c>
      <c r="J19" s="13"/>
    </row>
    <row r="20" spans="1:10" x14ac:dyDescent="0.25">
      <c r="A20" s="270">
        <v>12</v>
      </c>
      <c r="B20" s="150"/>
      <c r="C20" s="151"/>
      <c r="D20" s="151"/>
      <c r="E20" s="151"/>
      <c r="F20" s="152"/>
      <c r="G20" s="152"/>
      <c r="H20" s="153">
        <v>0</v>
      </c>
      <c r="I20" s="277">
        <f t="shared" si="0"/>
        <v>0</v>
      </c>
      <c r="J20" s="13"/>
    </row>
    <row r="21" spans="1:10" x14ac:dyDescent="0.25">
      <c r="A21" s="270">
        <v>13</v>
      </c>
      <c r="B21" s="150"/>
      <c r="C21" s="151"/>
      <c r="D21" s="151"/>
      <c r="E21" s="151"/>
      <c r="F21" s="152"/>
      <c r="G21" s="152"/>
      <c r="H21" s="153">
        <v>0</v>
      </c>
      <c r="I21" s="277">
        <f t="shared" si="0"/>
        <v>0</v>
      </c>
      <c r="J21" s="13"/>
    </row>
    <row r="22" spans="1:10" x14ac:dyDescent="0.25">
      <c r="A22" s="270">
        <v>14</v>
      </c>
      <c r="B22" s="150"/>
      <c r="C22" s="151"/>
      <c r="D22" s="151"/>
      <c r="E22" s="151"/>
      <c r="F22" s="152"/>
      <c r="G22" s="152"/>
      <c r="H22" s="153">
        <v>0</v>
      </c>
      <c r="I22" s="277">
        <f t="shared" si="0"/>
        <v>0</v>
      </c>
      <c r="J22" s="13"/>
    </row>
    <row r="23" spans="1:10" x14ac:dyDescent="0.25">
      <c r="A23" s="270">
        <v>15</v>
      </c>
      <c r="B23" s="150"/>
      <c r="C23" s="151"/>
      <c r="D23" s="151"/>
      <c r="E23" s="151"/>
      <c r="F23" s="152"/>
      <c r="G23" s="152"/>
      <c r="H23" s="153">
        <v>0</v>
      </c>
      <c r="I23" s="277">
        <f t="shared" si="0"/>
        <v>0</v>
      </c>
      <c r="J23" s="13"/>
    </row>
    <row r="24" spans="1:10" x14ac:dyDescent="0.25">
      <c r="A24" s="270">
        <v>16</v>
      </c>
      <c r="B24" s="150"/>
      <c r="C24" s="151"/>
      <c r="D24" s="151"/>
      <c r="E24" s="151"/>
      <c r="F24" s="152"/>
      <c r="G24" s="152"/>
      <c r="H24" s="153">
        <v>0</v>
      </c>
      <c r="I24" s="277">
        <f t="shared" si="0"/>
        <v>0</v>
      </c>
      <c r="J24" s="13"/>
    </row>
    <row r="25" spans="1:10" x14ac:dyDescent="0.25">
      <c r="A25" s="270">
        <v>17</v>
      </c>
      <c r="B25" s="150"/>
      <c r="C25" s="151"/>
      <c r="D25" s="151"/>
      <c r="E25" s="151"/>
      <c r="F25" s="152"/>
      <c r="G25" s="152"/>
      <c r="H25" s="153">
        <v>0</v>
      </c>
      <c r="I25" s="277">
        <f t="shared" si="0"/>
        <v>0</v>
      </c>
      <c r="J25" s="13"/>
    </row>
    <row r="26" spans="1:10" x14ac:dyDescent="0.25">
      <c r="A26" s="270">
        <v>18</v>
      </c>
      <c r="B26" s="150"/>
      <c r="C26" s="151"/>
      <c r="D26" s="151"/>
      <c r="E26" s="151"/>
      <c r="F26" s="152"/>
      <c r="G26" s="152"/>
      <c r="H26" s="153">
        <v>0</v>
      </c>
      <c r="I26" s="277">
        <f t="shared" si="0"/>
        <v>0</v>
      </c>
      <c r="J26" s="13"/>
    </row>
    <row r="27" spans="1:10" x14ac:dyDescent="0.25">
      <c r="A27" s="270">
        <v>19</v>
      </c>
      <c r="B27" s="150"/>
      <c r="C27" s="151"/>
      <c r="D27" s="151"/>
      <c r="E27" s="151"/>
      <c r="F27" s="152"/>
      <c r="G27" s="152"/>
      <c r="H27" s="153">
        <v>0</v>
      </c>
      <c r="I27" s="277">
        <f t="shared" si="0"/>
        <v>0</v>
      </c>
      <c r="J27" s="13"/>
    </row>
    <row r="28" spans="1:10" x14ac:dyDescent="0.25">
      <c r="A28" s="270">
        <v>20</v>
      </c>
      <c r="B28" s="150"/>
      <c r="C28" s="151"/>
      <c r="D28" s="151"/>
      <c r="E28" s="151"/>
      <c r="F28" s="152"/>
      <c r="G28" s="152"/>
      <c r="H28" s="153">
        <v>0</v>
      </c>
      <c r="I28" s="277">
        <f t="shared" si="0"/>
        <v>0</v>
      </c>
      <c r="J28" s="13"/>
    </row>
    <row r="29" spans="1:10" x14ac:dyDescent="0.25">
      <c r="A29" s="270">
        <v>21</v>
      </c>
      <c r="B29" s="150"/>
      <c r="C29" s="151"/>
      <c r="D29" s="151"/>
      <c r="E29" s="151"/>
      <c r="F29" s="152"/>
      <c r="G29" s="152"/>
      <c r="H29" s="153">
        <v>0</v>
      </c>
      <c r="I29" s="277">
        <f t="shared" si="0"/>
        <v>0</v>
      </c>
      <c r="J29" s="13"/>
    </row>
    <row r="30" spans="1:10" ht="13.5" thickBot="1" x14ac:dyDescent="0.3">
      <c r="A30" s="271">
        <v>22</v>
      </c>
      <c r="B30" s="154"/>
      <c r="C30" s="155"/>
      <c r="D30" s="155"/>
      <c r="E30" s="155"/>
      <c r="F30" s="156"/>
      <c r="G30" s="156"/>
      <c r="H30" s="157">
        <v>0</v>
      </c>
      <c r="I30" s="278">
        <f t="shared" si="0"/>
        <v>0</v>
      </c>
      <c r="J30" s="14"/>
    </row>
    <row r="31" spans="1:10" ht="14.25" thickTop="1" thickBot="1" x14ac:dyDescent="0.3">
      <c r="A31" s="692" t="s">
        <v>155</v>
      </c>
      <c r="B31" s="693"/>
      <c r="C31" s="693"/>
      <c r="D31" s="272"/>
      <c r="E31" s="272"/>
      <c r="F31" s="272"/>
      <c r="G31" s="272"/>
      <c r="H31" s="273">
        <f>SUM(H9:H30)</f>
        <v>0</v>
      </c>
      <c r="I31" s="274">
        <f>SUM(I9:I30)</f>
        <v>0</v>
      </c>
      <c r="J31" s="275"/>
    </row>
    <row r="32" spans="1:10" ht="13.5" thickBot="1" x14ac:dyDescent="0.3"/>
    <row r="33" spans="2:10" ht="15" customHeight="1" x14ac:dyDescent="0.25">
      <c r="B33" s="249" t="s">
        <v>156</v>
      </c>
      <c r="C33" s="616"/>
      <c r="D33" s="617"/>
      <c r="E33" s="617"/>
      <c r="F33" s="617"/>
      <c r="G33" s="617"/>
      <c r="H33" s="618"/>
      <c r="I33" s="6"/>
      <c r="J33" s="6"/>
    </row>
    <row r="34" spans="2:10" x14ac:dyDescent="0.25">
      <c r="B34" s="250" t="s">
        <v>157</v>
      </c>
      <c r="C34" s="619"/>
      <c r="D34" s="620"/>
      <c r="E34" s="620"/>
      <c r="F34" s="620"/>
      <c r="G34" s="620"/>
      <c r="H34" s="621"/>
      <c r="I34" s="6"/>
      <c r="J34" s="6"/>
    </row>
    <row r="35" spans="2:10" x14ac:dyDescent="0.25">
      <c r="B35" s="250" t="s">
        <v>158</v>
      </c>
      <c r="C35" s="619"/>
      <c r="D35" s="620"/>
      <c r="E35" s="620"/>
      <c r="F35" s="620"/>
      <c r="G35" s="620"/>
      <c r="H35" s="621"/>
      <c r="I35" s="6"/>
      <c r="J35" s="6"/>
    </row>
    <row r="36" spans="2:10" ht="15.75" customHeight="1" thickBot="1" x14ac:dyDescent="0.3">
      <c r="B36" s="251" t="s">
        <v>159</v>
      </c>
      <c r="C36" s="604"/>
      <c r="D36" s="605"/>
      <c r="E36" s="605"/>
      <c r="F36" s="605"/>
      <c r="G36" s="605"/>
      <c r="H36" s="606"/>
      <c r="I36" s="6"/>
      <c r="J36" s="6"/>
    </row>
  </sheetData>
  <sheetProtection algorithmName="SHA-512" hashValue="TES99BuiL6n2YUM5Trdkayoy5lDDJZuI9egZljugQtYtmvU7fIiyBBD653KxYDzGpuSQXfWSslHm4SYBKsbJmA==" saltValue="546JOW4EPu9e2P+vdY09/A==" spinCount="100000" sheet="1" objects="1" scenarios="1" formatColumns="0" formatRows="0" selectLockedCells="1"/>
  <customSheetViews>
    <customSheetView guid="{77337186-7B91-4AA7-8A9B-A289906DCABD}" showPageBreaks="1" printArea="1" view="pageBreakPreview">
      <selection activeCell="J39" sqref="J39"/>
      <pageMargins left="0.7" right="0.7" top="0.75" bottom="0.75" header="0.3" footer="0.3"/>
      <pageSetup scale="44" orientation="portrait" verticalDpi="0" r:id="rId1"/>
    </customSheetView>
    <customSheetView guid="{B344FB07-4E4E-4356-8360-9C856BDF4D28}" topLeftCell="C1">
      <selection activeCell="A6" sqref="A6:I7"/>
      <pageMargins left="0.7" right="0.7" top="0.75" bottom="0.75" header="0.3" footer="0.3"/>
    </customSheetView>
  </customSheetViews>
  <mergeCells count="12">
    <mergeCell ref="C33:H33"/>
    <mergeCell ref="C34:H34"/>
    <mergeCell ref="C35:H35"/>
    <mergeCell ref="C36:H36"/>
    <mergeCell ref="A1:J5"/>
    <mergeCell ref="A6:J6"/>
    <mergeCell ref="A7:A8"/>
    <mergeCell ref="B7:B8"/>
    <mergeCell ref="C7:C8"/>
    <mergeCell ref="E7:E8"/>
    <mergeCell ref="H7:H8"/>
    <mergeCell ref="A31:C31"/>
  </mergeCells>
  <pageMargins left="0.7" right="0.7" top="0.75" bottom="0.75" header="0.3" footer="0.3"/>
  <pageSetup scale="44" orientation="portrait" verticalDpi="1200" r:id="rId2"/>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election activeCell="E21" sqref="E21"/>
    </sheetView>
  </sheetViews>
  <sheetFormatPr baseColWidth="10" defaultRowHeight="12.75" x14ac:dyDescent="0.25"/>
  <cols>
    <col min="1" max="1" width="10.5703125" style="11" customWidth="1"/>
    <col min="2" max="2" width="40.7109375" style="1" customWidth="1"/>
    <col min="3" max="3" width="32" style="1" customWidth="1"/>
    <col min="4" max="4" width="21.42578125" style="1" customWidth="1"/>
    <col min="5" max="5" width="25.42578125" style="1" bestFit="1" customWidth="1"/>
    <col min="6" max="6" width="16.42578125" style="6" customWidth="1"/>
    <col min="7" max="7" width="21" style="6" bestFit="1" customWidth="1"/>
    <col min="8" max="16384" width="11.42578125" style="6"/>
  </cols>
  <sheetData>
    <row r="1" spans="1:6" s="246" customFormat="1" ht="15" customHeight="1" x14ac:dyDescent="0.2">
      <c r="A1" s="284" t="s">
        <v>984</v>
      </c>
      <c r="B1" s="285"/>
      <c r="C1" s="285"/>
      <c r="D1" s="285"/>
      <c r="E1" s="285"/>
      <c r="F1" s="285"/>
    </row>
    <row r="2" spans="1:6" s="246" customFormat="1" ht="12" customHeight="1" x14ac:dyDescent="0.2">
      <c r="A2" s="287"/>
      <c r="B2" s="288"/>
      <c r="C2" s="288"/>
      <c r="D2" s="288"/>
      <c r="E2" s="288"/>
      <c r="F2" s="288"/>
    </row>
    <row r="3" spans="1:6" s="246" customFormat="1" ht="12" customHeight="1" x14ac:dyDescent="0.2">
      <c r="A3" s="287"/>
      <c r="B3" s="288"/>
      <c r="C3" s="288"/>
      <c r="D3" s="288"/>
      <c r="E3" s="288"/>
      <c r="F3" s="288"/>
    </row>
    <row r="4" spans="1:6" s="246" customFormat="1" ht="12" customHeight="1" x14ac:dyDescent="0.2">
      <c r="A4" s="287"/>
      <c r="B4" s="288"/>
      <c r="C4" s="288"/>
      <c r="D4" s="288"/>
      <c r="E4" s="288"/>
      <c r="F4" s="288"/>
    </row>
    <row r="5" spans="1:6" s="246" customFormat="1" ht="14.25" customHeight="1" thickBot="1" x14ac:dyDescent="0.25">
      <c r="A5" s="290"/>
      <c r="B5" s="291"/>
      <c r="C5" s="291"/>
      <c r="D5" s="291"/>
      <c r="E5" s="291"/>
      <c r="F5" s="291"/>
    </row>
    <row r="6" spans="1:6" ht="15" x14ac:dyDescent="0.25">
      <c r="A6" s="687" t="s">
        <v>986</v>
      </c>
      <c r="B6" s="688"/>
      <c r="C6" s="688"/>
      <c r="D6" s="688"/>
      <c r="E6" s="688"/>
      <c r="F6" s="688"/>
    </row>
    <row r="7" spans="1:6" ht="12.75" customHeight="1" x14ac:dyDescent="0.25">
      <c r="A7" s="279" t="s">
        <v>0</v>
      </c>
      <c r="B7" s="201" t="s">
        <v>985</v>
      </c>
      <c r="C7" s="201" t="s">
        <v>980</v>
      </c>
      <c r="D7" s="267" t="s">
        <v>981</v>
      </c>
      <c r="E7" s="201" t="s">
        <v>983</v>
      </c>
      <c r="F7" s="267" t="s">
        <v>982</v>
      </c>
    </row>
    <row r="8" spans="1:6" x14ac:dyDescent="0.25">
      <c r="A8" s="270">
        <v>1</v>
      </c>
      <c r="B8" s="150" t="s">
        <v>83</v>
      </c>
      <c r="C8" s="151" t="s">
        <v>83</v>
      </c>
      <c r="D8" s="151" t="s">
        <v>83</v>
      </c>
      <c r="E8" s="151" t="s">
        <v>83</v>
      </c>
      <c r="F8" s="152" t="s">
        <v>83</v>
      </c>
    </row>
    <row r="9" spans="1:6" x14ac:dyDescent="0.25">
      <c r="A9" s="270">
        <v>2</v>
      </c>
      <c r="B9" s="150"/>
      <c r="C9" s="151"/>
      <c r="D9" s="151"/>
      <c r="E9" s="151"/>
      <c r="F9" s="152"/>
    </row>
    <row r="10" spans="1:6" x14ac:dyDescent="0.25">
      <c r="A10" s="270">
        <v>3</v>
      </c>
      <c r="B10" s="150" t="s">
        <v>83</v>
      </c>
      <c r="C10" s="151"/>
      <c r="D10" s="151"/>
      <c r="E10" s="151"/>
      <c r="F10" s="152"/>
    </row>
    <row r="11" spans="1:6" x14ac:dyDescent="0.25">
      <c r="A11" s="270">
        <v>4</v>
      </c>
      <c r="B11" s="150"/>
      <c r="C11" s="151"/>
      <c r="D11" s="151"/>
      <c r="E11" s="151"/>
      <c r="F11" s="152"/>
    </row>
    <row r="12" spans="1:6" x14ac:dyDescent="0.25">
      <c r="A12" s="270">
        <v>5</v>
      </c>
      <c r="B12" s="150"/>
      <c r="C12" s="151"/>
      <c r="D12" s="151"/>
      <c r="E12" s="151"/>
      <c r="F12" s="152"/>
    </row>
    <row r="13" spans="1:6" x14ac:dyDescent="0.25">
      <c r="A13" s="270">
        <v>6</v>
      </c>
      <c r="B13" s="150"/>
      <c r="C13" s="151"/>
      <c r="D13" s="151"/>
      <c r="E13" s="151"/>
      <c r="F13" s="152"/>
    </row>
    <row r="14" spans="1:6" x14ac:dyDescent="0.25">
      <c r="A14" s="270">
        <v>7</v>
      </c>
      <c r="B14" s="150"/>
      <c r="C14" s="151"/>
      <c r="D14" s="151"/>
      <c r="E14" s="151"/>
      <c r="F14" s="152"/>
    </row>
    <row r="15" spans="1:6" x14ac:dyDescent="0.25">
      <c r="A15" s="270">
        <v>8</v>
      </c>
      <c r="B15" s="150"/>
      <c r="C15" s="151"/>
      <c r="D15" s="151"/>
      <c r="E15" s="151"/>
      <c r="F15" s="152"/>
    </row>
    <row r="16" spans="1:6" x14ac:dyDescent="0.25">
      <c r="A16" s="270">
        <v>9</v>
      </c>
      <c r="B16" s="150"/>
      <c r="C16" s="151"/>
      <c r="D16" s="151"/>
      <c r="E16" s="151"/>
      <c r="F16" s="152"/>
    </row>
    <row r="17" spans="1:6" x14ac:dyDescent="0.25">
      <c r="A17" s="270">
        <v>10</v>
      </c>
      <c r="B17" s="150"/>
      <c r="C17" s="151"/>
      <c r="D17" s="151"/>
      <c r="E17" s="151"/>
      <c r="F17" s="152"/>
    </row>
    <row r="18" spans="1:6" x14ac:dyDescent="0.25">
      <c r="A18" s="270">
        <v>11</v>
      </c>
      <c r="B18" s="150"/>
      <c r="C18" s="151"/>
      <c r="D18" s="151"/>
      <c r="E18" s="151"/>
      <c r="F18" s="152"/>
    </row>
    <row r="19" spans="1:6" x14ac:dyDescent="0.25">
      <c r="A19" s="270">
        <v>12</v>
      </c>
      <c r="B19" s="150"/>
      <c r="C19" s="151"/>
      <c r="D19" s="151"/>
      <c r="E19" s="151"/>
      <c r="F19" s="152"/>
    </row>
    <row r="20" spans="1:6" x14ac:dyDescent="0.25">
      <c r="A20" s="270">
        <v>13</v>
      </c>
      <c r="B20" s="150"/>
      <c r="C20" s="151"/>
      <c r="D20" s="151"/>
      <c r="E20" s="151"/>
      <c r="F20" s="152"/>
    </row>
    <row r="21" spans="1:6" x14ac:dyDescent="0.25">
      <c r="A21" s="270">
        <v>14</v>
      </c>
      <c r="B21" s="150"/>
      <c r="C21" s="151"/>
      <c r="D21" s="151"/>
      <c r="E21" s="151"/>
      <c r="F21" s="152"/>
    </row>
    <row r="22" spans="1:6" x14ac:dyDescent="0.25">
      <c r="A22" s="270">
        <v>15</v>
      </c>
      <c r="B22" s="150"/>
      <c r="C22" s="151"/>
      <c r="D22" s="151"/>
      <c r="E22" s="151"/>
      <c r="F22" s="152"/>
    </row>
    <row r="23" spans="1:6" ht="13.5" thickBot="1" x14ac:dyDescent="0.3">
      <c r="A23" s="692" t="s">
        <v>155</v>
      </c>
      <c r="B23" s="693"/>
      <c r="C23" s="693"/>
      <c r="D23" s="272"/>
      <c r="E23" s="272"/>
      <c r="F23" s="272"/>
    </row>
    <row r="24" spans="1:6" ht="13.5" thickBot="1" x14ac:dyDescent="0.3"/>
    <row r="25" spans="1:6" ht="15" customHeight="1" x14ac:dyDescent="0.25">
      <c r="B25" s="249" t="s">
        <v>156</v>
      </c>
      <c r="C25" s="616"/>
      <c r="D25" s="617"/>
      <c r="E25" s="617"/>
      <c r="F25" s="617"/>
    </row>
    <row r="26" spans="1:6" x14ac:dyDescent="0.25">
      <c r="B26" s="250" t="s">
        <v>157</v>
      </c>
      <c r="C26" s="619"/>
      <c r="D26" s="620"/>
      <c r="E26" s="620"/>
      <c r="F26" s="620"/>
    </row>
    <row r="27" spans="1:6" x14ac:dyDescent="0.25">
      <c r="B27" s="250" t="s">
        <v>158</v>
      </c>
      <c r="C27" s="619"/>
      <c r="D27" s="620"/>
      <c r="E27" s="620"/>
      <c r="F27" s="620"/>
    </row>
    <row r="28" spans="1:6" ht="15.75" customHeight="1" thickBot="1" x14ac:dyDescent="0.3">
      <c r="B28" s="251" t="s">
        <v>159</v>
      </c>
      <c r="C28" s="604"/>
      <c r="D28" s="605"/>
      <c r="E28" s="605"/>
      <c r="F28" s="605"/>
    </row>
  </sheetData>
  <sheetProtection algorithmName="SHA-512" hashValue="Sj5+dAT17Cyo9blZ2Qh7mdBCEJzpELfX5riYoDGHEV9fyFUG2Bh+6mULgjlndNVCM++/9cZ60Cjod/B2b6XSPQ==" saltValue="9CCpvXIcTFaHSqYZn8Wo0g==" spinCount="100000" sheet="1" objects="1" scenarios="1" formatColumns="0" formatRows="0" selectLockedCells="1"/>
  <mergeCells count="7">
    <mergeCell ref="C27:F27"/>
    <mergeCell ref="C28:F28"/>
    <mergeCell ref="A1:F5"/>
    <mergeCell ref="A6:F6"/>
    <mergeCell ref="A23:C23"/>
    <mergeCell ref="C25:F25"/>
    <mergeCell ref="C26:F26"/>
  </mergeCells>
  <pageMargins left="0.7" right="0.7" top="0.75" bottom="0.75" header="0.3" footer="0.3"/>
  <pageSetup scale="44"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Indice</vt:lpstr>
      <vt:lpstr>EMR </vt:lpstr>
      <vt:lpstr>AnexosAdmin</vt:lpstr>
      <vt:lpstr>Licenciamiento</vt:lpstr>
      <vt:lpstr>TalentoHumano</vt:lpstr>
      <vt:lpstr>ProductosContingencia</vt:lpstr>
      <vt:lpstr>RTG </vt:lpstr>
      <vt:lpstr>Experiencia</vt:lpstr>
      <vt:lpstr>Certificaciones</vt:lpstr>
      <vt:lpstr>AnexosAdmin!Área_de_impresión</vt:lpstr>
      <vt:lpstr>Certificaciones!Área_de_impresión</vt:lpstr>
      <vt:lpstr>'EMR '!Área_de_impresión</vt:lpstr>
      <vt:lpstr>Experiencia!Área_de_impresión</vt:lpstr>
      <vt:lpstr>Licenciamiento!Área_de_impresión</vt:lpstr>
      <vt:lpstr>ProductosContingencia!Área_de_impresión</vt:lpstr>
      <vt:lpstr>'RTG '!Área_de_impresión</vt:lpstr>
      <vt:lpstr>TalentoHumano!Área_de_impresión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Jennifer Dahana Gutierrez Luna</cp:lastModifiedBy>
  <dcterms:created xsi:type="dcterms:W3CDTF">2015-10-31T16:12:13Z</dcterms:created>
  <dcterms:modified xsi:type="dcterms:W3CDTF">2019-04-02T21:11:19Z</dcterms:modified>
</cp:coreProperties>
</file>