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T:\SERVICIOS TECNOLOGICOS\EJERCICIOS AE\CALL CENTER\AS - IS\Estudios Previos\final\"/>
    </mc:Choice>
  </mc:AlternateContent>
  <bookViews>
    <workbookView xWindow="0" yWindow="0" windowWidth="17835" windowHeight="11820" tabRatio="903" activeTab="3"/>
  </bookViews>
  <sheets>
    <sheet name="Indice" sheetId="17" r:id="rId1"/>
    <sheet name="SMR" sheetId="20" state="hidden" r:id="rId2"/>
    <sheet name="EMR " sheetId="1" state="hidden" r:id="rId3"/>
    <sheet name="CostoProductosServicio" sheetId="2" r:id="rId4"/>
  </sheets>
  <externalReferences>
    <externalReference r:id="rId5"/>
  </externalReferences>
  <definedNames>
    <definedName name="_xlnm.Print_Area" localSheetId="3">CostoProductosServicio!$A$1:$J$48</definedName>
    <definedName name="_xlnm.Print_Area" localSheetId="2">'EMR '!$A$1:$G$812</definedName>
    <definedName name="Z_77337186_7B91_4AA7_8A9B_A289906DCABD_.wvu.PrintArea" localSheetId="3" hidden="1">CostoProductosServicio!$B$1:$J$40</definedName>
    <definedName name="Z_77337186_7B91_4AA7_8A9B_A289906DCABD_.wvu.PrintArea" localSheetId="2" hidden="1">'EMR '!$A$1:$G$810</definedName>
  </definedNames>
  <calcPr calcId="162913"/>
  <customWorkbookViews>
    <customWorkbookView name="Jennifer Dahana Gutierrez Luna - Vista personalizada" guid="{77337186-7B91-4AA7-8A9B-A289906DCABD}" mergeInterval="0" personalView="1" maximized="1" xWindow="-8" yWindow="-8" windowWidth="1382" windowHeight="744" tabRatio="905" activeSheetId="10"/>
    <customWorkbookView name="John Henry Osorio Perea - Vista personalizada" guid="{B344FB07-4E4E-4356-8360-9C856BDF4D28}" mergeInterval="0" personalView="1" maximized="1" xWindow="-8" yWindow="-8" windowWidth="1936" windowHeight="1056" tabRatio="941" activeSheetId="1"/>
  </customWorkbookViews>
</workbook>
</file>

<file path=xl/calcChain.xml><?xml version="1.0" encoding="utf-8"?>
<calcChain xmlns="http://schemas.openxmlformats.org/spreadsheetml/2006/main">
  <c r="D13" i="2" l="1"/>
  <c r="D12" i="2"/>
  <c r="D11" i="2"/>
  <c r="C13" i="2"/>
  <c r="C12" i="2"/>
  <c r="C11" i="2"/>
  <c r="I23" i="2"/>
  <c r="H23" i="2"/>
  <c r="H12" i="2" l="1"/>
  <c r="I12" i="2" s="1"/>
  <c r="H13" i="2"/>
  <c r="I13" i="2" s="1"/>
  <c r="E10" i="2"/>
  <c r="B59" i="20"/>
  <c r="E58" i="20"/>
  <c r="E59" i="20" s="1"/>
  <c r="B53" i="20"/>
  <c r="E52" i="20"/>
  <c r="E53" i="20" s="1"/>
  <c r="E38" i="20"/>
  <c r="E37" i="20"/>
  <c r="E27" i="20"/>
  <c r="D27" i="20"/>
  <c r="E26" i="20"/>
  <c r="B17" i="20"/>
  <c r="E16" i="20"/>
  <c r="E17" i="20" s="1"/>
  <c r="E9" i="20"/>
  <c r="B9" i="20"/>
  <c r="E8" i="20"/>
  <c r="C10" i="2" l="1"/>
  <c r="E799" i="1" l="1"/>
  <c r="E802" i="1" l="1"/>
  <c r="E801" i="1"/>
  <c r="D746" i="1"/>
  <c r="D745" i="1"/>
  <c r="D367" i="1"/>
  <c r="D10" i="1"/>
  <c r="H11" i="2" l="1"/>
  <c r="H10" i="2" s="1"/>
  <c r="A749" i="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E745" i="1"/>
  <c r="E693" i="1"/>
  <c r="A643" i="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E641" i="1"/>
  <c r="A543" i="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E541" i="1"/>
  <c r="A370" i="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E368" i="1"/>
  <c r="A304" i="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E302" i="1"/>
  <c r="A240" i="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E238" i="1"/>
  <c r="A167" i="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E165" i="1"/>
  <c r="A91" i="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E89" i="1"/>
  <c r="E11" i="1"/>
  <c r="E10" i="1"/>
  <c r="D9" i="1"/>
  <c r="E9" i="1"/>
  <c r="I11" i="2" l="1"/>
  <c r="I10" i="2" s="1"/>
  <c r="G22" i="2" l="1"/>
  <c r="G23" i="2" s="1"/>
  <c r="F22" i="2"/>
  <c r="F23" i="2" s="1"/>
  <c r="G25" i="2" l="1"/>
</calcChain>
</file>

<file path=xl/sharedStrings.xml><?xml version="1.0" encoding="utf-8"?>
<sst xmlns="http://schemas.openxmlformats.org/spreadsheetml/2006/main" count="1345" uniqueCount="904">
  <si>
    <t>ITEM</t>
  </si>
  <si>
    <t>EMR-###</t>
  </si>
  <si>
    <t>EQUIPOS Y SERVICIOS</t>
  </si>
  <si>
    <t>CANT</t>
  </si>
  <si>
    <t>1.1.</t>
  </si>
  <si>
    <t>1.1.1.</t>
  </si>
  <si>
    <t>EMR-111</t>
  </si>
  <si>
    <t>1.1.2.</t>
  </si>
  <si>
    <t>EMR-112</t>
  </si>
  <si>
    <t>1.1.3.</t>
  </si>
  <si>
    <t>EMR-113</t>
  </si>
  <si>
    <t>1.1.4.</t>
  </si>
  <si>
    <t>EMR-114</t>
  </si>
  <si>
    <t>1.1.5.</t>
  </si>
  <si>
    <t>EMR-115</t>
  </si>
  <si>
    <t>1.2.</t>
  </si>
  <si>
    <t>EMR-121</t>
  </si>
  <si>
    <t>2.1.</t>
  </si>
  <si>
    <t>COMPUTADORES DE ESCRITORIO</t>
  </si>
  <si>
    <t>2.1.1.</t>
  </si>
  <si>
    <t>EQUIPOS COMUNICACIONES ALÁMBRICAS E INALÁMBRICAS</t>
  </si>
  <si>
    <t>3.1.</t>
  </si>
  <si>
    <t>EMR-##</t>
  </si>
  <si>
    <t>ESPECIFICACIONES OFERTADAS</t>
  </si>
  <si>
    <t>MARCA Y REFERENCIA</t>
  </si>
  <si>
    <t>CARACTERÍSTICAS TÉCNICAS 
QUE SE OFERTAN</t>
  </si>
  <si>
    <t>NÚMERO FOLIO</t>
  </si>
  <si>
    <t>Registre la marca y la referencia exacta que se oferta</t>
  </si>
  <si>
    <t>Confirme características ofertadas en cada línea</t>
  </si>
  <si>
    <t>Registre#folio donde se encuentra el folleto del fabricante de la referencia que se oferta</t>
  </si>
  <si>
    <t>EQUIPOS ESCANEO MODALIDAD OUTSOURCING</t>
  </si>
  <si>
    <t>Vr. Unitario</t>
  </si>
  <si>
    <t>Pesos Colombianos, sin centavos</t>
  </si>
  <si>
    <t>DESCRIPCIÓN</t>
  </si>
  <si>
    <t xml:space="preserve">Computador Escritorio  Tipo 1 </t>
  </si>
  <si>
    <t>Tipo</t>
  </si>
  <si>
    <t>EMR-122</t>
  </si>
  <si>
    <t>COSTOS MENSUALES 
Contrato</t>
  </si>
  <si>
    <t>COMPAÑÍA PROPONENTE:</t>
  </si>
  <si>
    <t>DIRECCIÓN:</t>
  </si>
  <si>
    <t>TELÉFONO:</t>
  </si>
  <si>
    <t>CORREO ELECTRÓNICO:</t>
  </si>
  <si>
    <t>CONVOCATORIA PÚBLICA N° XXX - 2019</t>
  </si>
  <si>
    <t>Registre#folio donde se encuentra el detalle de servicio ofertado</t>
  </si>
  <si>
    <t>Confirme características ofertadas del servicio</t>
  </si>
  <si>
    <t>ANEXO TECNICO</t>
  </si>
  <si>
    <t>ESPECIFICACIONES MÍNIMAS REQUERIDAS</t>
  </si>
  <si>
    <t>ANEXO COSTOS PRODUCTOS Y SERVICIOS</t>
  </si>
  <si>
    <t>EMR-124</t>
  </si>
  <si>
    <t>EMR-211</t>
  </si>
  <si>
    <t>EMR-411</t>
  </si>
  <si>
    <t>TOTAL CONTRATO  INCLUIDO IVA</t>
  </si>
  <si>
    <t>Valor Total con IVA</t>
  </si>
  <si>
    <t xml:space="preserve">IVA
% </t>
  </si>
  <si>
    <t>ESPEFICICACIONES MÍNIMAS REQUERIDAS</t>
  </si>
  <si>
    <t>IVA
Total</t>
  </si>
  <si>
    <t>1.2.1</t>
  </si>
  <si>
    <t>1.2.2</t>
  </si>
  <si>
    <t xml:space="preserve">COMPAÑÍA PROPONENTE: </t>
  </si>
  <si>
    <t>Nombre de la Hoja</t>
  </si>
  <si>
    <t>Descripción</t>
  </si>
  <si>
    <t>SI</t>
  </si>
  <si>
    <t>Productos Servicios y costos de la oferta detallados</t>
  </si>
  <si>
    <t xml:space="preserve">NOTA: </t>
  </si>
  <si>
    <t>FIRMA REPRESENTANTE LEGAL</t>
  </si>
  <si>
    <t>______________________________________________</t>
  </si>
  <si>
    <t>EQUIPOS ACTIVOS DE RED</t>
  </si>
  <si>
    <t>EQUIPOS ACTIVOS DATACENTER</t>
  </si>
  <si>
    <t>SWITCH CORE</t>
  </si>
  <si>
    <t>Desempeño</t>
  </si>
  <si>
    <t>6.4 Tbps de switching capacity minimo</t>
  </si>
  <si>
    <t>Puertos</t>
  </si>
  <si>
    <t>Mínimo 48 puertos SFP28 25GBE y 8 puertos QSFP28 100GbE en cada equipo.</t>
  </si>
  <si>
    <t>Garantía y servicios en Hardware con contrato de servicio</t>
  </si>
  <si>
    <r>
      <t xml:space="preserve">Deben suministrarse 33 trasnceivers SFP+ LC SR </t>
    </r>
    <r>
      <rPr>
        <u/>
        <sz val="10"/>
        <color theme="1"/>
        <rFont val="Calibri"/>
        <family val="2"/>
        <scheme val="minor"/>
      </rPr>
      <t>por equipo</t>
    </r>
    <r>
      <rPr>
        <sz val="10"/>
        <color theme="1"/>
        <rFont val="Calibri"/>
        <family val="2"/>
        <scheme val="minor"/>
      </rPr>
      <t>, los cuales deberán ser de la misma marca del equipo ofertado, y  ser compatibles con los Switches de Acceso solicitados (podrán intercambiarse)</t>
    </r>
  </si>
  <si>
    <t>Accesorios de conexión</t>
  </si>
  <si>
    <t>Deberá entregarse un cable para lograr una conexión a 100G a menos de 3m compatible con los swiches ofertados</t>
  </si>
  <si>
    <t>Tamaño de tablas MAC y Tamaño de Buffers</t>
  </si>
  <si>
    <t>Al menos 90K  entradas MAC. Tamaño de buffer de al menos 32MB</t>
  </si>
  <si>
    <t>Fuentes de poder</t>
  </si>
  <si>
    <t>Fuentes redundantes hotswappable. Arreglo de ventiladores redundantes</t>
  </si>
  <si>
    <t>Sistema Operativo</t>
  </si>
  <si>
    <t>El sistema operativo debe incluir la última versión completa con todos los protocolos, servicios y funcionalidades que el equipo sea capaz de realizar liberada por el fabricante a la fecha de la compra. Capacidad de programabilidad con REST API y scripts Pyton</t>
  </si>
  <si>
    <t>Consola</t>
  </si>
  <si>
    <t>Deberá tener una interfaz serial RJ45, una interfaz Ethernet para administración fuera de banda y al menos un puerto USB.</t>
  </si>
  <si>
    <t>Caracteristicas Minimas</t>
  </si>
  <si>
    <t>Jumbo frames 9000 bytes</t>
  </si>
  <si>
    <t>Loopback </t>
  </si>
  <si>
    <t>Protection contra broadcast desconocido, multicast and unicast </t>
  </si>
  <si>
    <t>VRRPv2, VRRPv3 </t>
  </si>
  <si>
    <t>UDLD </t>
  </si>
  <si>
    <t>LACP </t>
  </si>
  <si>
    <t>Ethernet Ring Protection Switching (ERPS)</t>
  </si>
  <si>
    <t>QoS: strict priority and weighted fair queuing </t>
  </si>
  <si>
    <t>GRE </t>
  </si>
  <si>
    <t>SNMP v2c/v3 </t>
  </si>
  <si>
    <t>sFlow </t>
  </si>
  <si>
    <t>Remote Monitoring (RMON) </t>
  </si>
  <si>
    <t>FTP, TFTP, and SFTP </t>
  </si>
  <si>
    <t xml:space="preserve">VXLAN, </t>
  </si>
  <si>
    <t>BGP-EVPN</t>
  </si>
  <si>
    <t>NTP </t>
  </si>
  <si>
    <t>LLDP, LLDP-MED </t>
  </si>
  <si>
    <t>IPv4 and IPv6 Support </t>
  </si>
  <si>
    <t>Static IPv4 and IPv6 routing </t>
  </si>
  <si>
    <t>OSPF, OSPFv3 </t>
  </si>
  <si>
    <t>BGP </t>
  </si>
  <si>
    <t>Static IPv6 routing </t>
  </si>
  <si>
    <t>IPv6 tunneling </t>
  </si>
  <si>
    <t>Equal-Cost Multipath </t>
  </si>
  <si>
    <t>PIM-SM, IGMPv1, v2, v3 </t>
  </si>
  <si>
    <t>MLD </t>
  </si>
  <si>
    <t>VLANs </t>
  </si>
  <si>
    <t>ARP </t>
  </si>
  <si>
    <t>DHCP relay </t>
  </si>
  <si>
    <t>UDP helper </t>
  </si>
  <si>
    <t>RPVSTP+, MSTP </t>
  </si>
  <si>
    <t>ACL (IPv4, IPv6, MAC) </t>
  </si>
  <si>
    <t>RADIUS/TACACs+ </t>
  </si>
  <si>
    <t>SSHv2 </t>
  </si>
  <si>
    <t>HTTPS </t>
  </si>
  <si>
    <t>VRF-LITE</t>
  </si>
  <si>
    <t>FIPS 140-2 </t>
  </si>
  <si>
    <t>Multicast Service Delivery Protocol (MSDP</t>
  </si>
  <si>
    <t>Border Gateway Protocol 4 (BGP-4)</t>
  </si>
  <si>
    <t>Soporte para 4000 vlans activas</t>
  </si>
  <si>
    <t>Arquitectura de software</t>
  </si>
  <si>
    <t>Motor de analítica incluido en la arquitectura de software</t>
  </si>
  <si>
    <t>Full programability a través de REST API / Phyton / Ansible</t>
  </si>
  <si>
    <t>Capacidad de recibir a traves de REST API información de switches de acceso para obtener idatos de los principales sucesos de la red</t>
  </si>
  <si>
    <t>Estandares</t>
  </si>
  <si>
    <t>IEEE 802.1p Priority </t>
  </si>
  <si>
    <t>IEEE 802.1Q VLANs </t>
  </si>
  <si>
    <t>IEEE 802.1s Multiple Spanning Trees </t>
  </si>
  <si>
    <t>IEEE 802.1w Rapid Reconfiguration of Spanning Tree </t>
  </si>
  <si>
    <t>IEEE 802.3ad Link Aggregation Control Protocol (LACP) </t>
  </si>
  <si>
    <t>IEEE 802.3ae 10-Gigabit Ethernet </t>
  </si>
  <si>
    <t>IEEE 802.3ba 40 and 100 Gigabit Ethernet Architecture </t>
  </si>
  <si>
    <t>RFC 768 UDP </t>
  </si>
  <si>
    <t>RFC 791 IP </t>
  </si>
  <si>
    <t>RFC 792 ICMP </t>
  </si>
  <si>
    <t>RFC 793 TCP </t>
  </si>
  <si>
    <t>RFC 826 ARP </t>
  </si>
  <si>
    <t>RFC 768 User Datagram Protocol </t>
  </si>
  <si>
    <t>RFC 3623 Graceful OSPF Restart </t>
  </si>
  <si>
    <t>RFC 4486 Subcodes for BGP Cease Notification Message </t>
  </si>
  <si>
    <t>RFC 4724 Graceful Restart Mechanism for BGP </t>
  </si>
  <si>
    <t>RFC 4940 IANA Considerations for OSPF </t>
  </si>
  <si>
    <t>RFC 5187 OSPFv3 Graceful Restart </t>
  </si>
  <si>
    <t>RFC 6987 OSPF Stub Router Advertisement </t>
  </si>
  <si>
    <t>RFC 4251 The Secure Shell (SSH) Protocol </t>
  </si>
  <si>
    <t>RFC 4271 A Border Gateway Protocol 4 (BGP-4) </t>
  </si>
  <si>
    <t>RFC 4291 IP Version 6 Addressing Architecture </t>
  </si>
  <si>
    <t>Altura</t>
  </si>
  <si>
    <t>Cada equipo no podrá ocupar más de  1U. Los equipos CORE se instalarán en el mismo rack</t>
  </si>
  <si>
    <t>Actualizaciones de Software</t>
  </si>
  <si>
    <t>Deberá incluirse acceso a actualizaciones de Software y últimos releases ofrecidos para el producto por al menos 3 años</t>
  </si>
  <si>
    <t>Duración de al menos 3 años, con nivel 7x24x4  para cambio de partes, con acceso al portal de soporte del fabricante.</t>
  </si>
  <si>
    <t>Montaje</t>
  </si>
  <si>
    <t>Debe traer todos los accesorios para montaje y operación en rack estándar de 19"</t>
  </si>
  <si>
    <t>SWITCH ACCESO 24P</t>
  </si>
  <si>
    <t>Puertos en 1000BaseT</t>
  </si>
  <si>
    <t>24 10/100/1000 BaseT PoE+. Capacidad de PoE+ mínimo de 370w</t>
  </si>
  <si>
    <t>Puertos en 1G/10G SFP+</t>
  </si>
  <si>
    <t xml:space="preserve">Mínimo 4 puertos 1G/10G SFP+ </t>
  </si>
  <si>
    <t>Stack</t>
  </si>
  <si>
    <t>Capacidad de conectarse en stack con otros equipos de la misma serie. Deben poderse apilar con los switches de 48 puertos.</t>
  </si>
  <si>
    <t xml:space="preserve"> - Los equipos que son parte del stack deberán comportarse como un único dispositivo virtual en capa 2 y en capa 3</t>
  </si>
  <si>
    <t xml:space="preserve"> - El stack debe ser capaz de crecer al menos hasta cuatro equipos de la misma serie en configuración de anillo</t>
  </si>
  <si>
    <t xml:space="preserve"> - El stack será configurado utilizando interfaces uplink de 10G</t>
  </si>
  <si>
    <t xml:space="preserve"> - Los switches de 48 y de 24 puertos deberán poder apilarse entre si.</t>
  </si>
  <si>
    <t>Conexión entre Switches (stack)</t>
  </si>
  <si>
    <t>Cada switch deberá entregarse con todos los accesorios de apilamiento (puertos de stacking y cables de interconexión) para armar una topología tipo anillo. Cada Switch deberá ser entregado con al menos un cable de stack. El cable de interconexión suministrado deberá ser de mínimo 1 metro</t>
  </si>
  <si>
    <t>Al menos:
 - Rendimiento: 95.2 Mpps
 - Capacidad de conmutación: 128 Gbps</t>
  </si>
  <si>
    <t>Al menos 32000 entradas MAC. Tamaño de buffer de al menos 12 MB</t>
  </si>
  <si>
    <t>El sistema operativo debe incluir la última versión completa con todos los protocolos, servicios y funcionalidades que el equipo sea capaz de realizar liberada por el fabricante a la fecha de la compra.</t>
  </si>
  <si>
    <t>Deberá tener una interfaz serial RJ45 y/o un puerto micro USB. Debe incluir puerto de administración fuera de banda.</t>
  </si>
  <si>
    <t>Acceso, configuración y monitoreo</t>
  </si>
  <si>
    <t>Debe encontrar y arreglar problemas de manera automática, reportando al administrador. Debe poder realizarse ZTP para simplificar la instalación remota de equipos nuevos o aquellos que pierdan su configuración.  Deberá poderse programar a través de interfaces REST API. Deberá poderse administrar a través de línea de comandos. No se aceptan equipos tipo Smart o con CLI reducida. Así mismo deberá poder ingresar al equipo través de protocolos tipo Telnet, HTTP, SSH v2 y deberá poderse realizar consultas, administración o configuraciones  través de SNMP v1, v2c, v3
Deberá incluirse protocolos como RMON (events, alarm, history, and statistics group) y  Soporte de Sflow mínimo v5</t>
  </si>
  <si>
    <t>Integración con sistema control de acceso</t>
  </si>
  <si>
    <t>Debe poder definir un conjunto de políticas basadas en switch en áreas como seguridad, autenticación y QoS. Un rol de usuario puede ser asignado a un grupo de usuarios o dispositivos, utilizando configuración del switch o con el NAC para asignar políticas de autenticación, seguridad y QoS basada en el rol del usuario que se conecta</t>
  </si>
  <si>
    <t>VLANs</t>
  </si>
  <si>
    <t xml:space="preserve">Soporte de 4000 VLAN ID, con  2000 VLANs simultáneas. </t>
  </si>
  <si>
    <t>Jumbo frames</t>
  </si>
  <si>
    <t>Soporte de tramas de hasta 9200 bytes.</t>
  </si>
  <si>
    <t>Protocolos y Estándares</t>
  </si>
  <si>
    <t>Al menos:</t>
  </si>
  <si>
    <t>- IEEE 802.1Q.</t>
  </si>
  <si>
    <t xml:space="preserve"> - IEEE 802.1v.</t>
  </si>
  <si>
    <t xml:space="preserve"> - IEEE 802.1w.</t>
  </si>
  <si>
    <t xml:space="preserve"> - IEEE 802.1p.</t>
  </si>
  <si>
    <t xml:space="preserve"> - IEEE 802.1X.</t>
  </si>
  <si>
    <t xml:space="preserve"> - IEEE 802.3u.</t>
  </si>
  <si>
    <t xml:space="preserve"> - IEEE 802.3x.</t>
  </si>
  <si>
    <t xml:space="preserve"> - IEEE 802.3ab.</t>
  </si>
  <si>
    <t xml:space="preserve"> - IEEE 802.3ad.</t>
  </si>
  <si>
    <t xml:space="preserve"> - IGMP (Internet Group Management Protocol)</t>
  </si>
  <si>
    <t xml:space="preserve"> - IGMP Snooping e IGMP Snooping v3</t>
  </si>
  <si>
    <t xml:space="preserve"> - IP Multicast routing: PIM Sparse y Dense</t>
  </si>
  <si>
    <t xml:space="preserve"> - LLDP</t>
  </si>
  <si>
    <t xml:space="preserve"> - LLDP-MED</t>
  </si>
  <si>
    <t>Portocolos y carácterísticas para IPV6</t>
  </si>
  <si>
    <t>Características IPV6
-Dual stack
-OSPF v3
-Enrutamiento estático
-RA guard, DHCPv6 protection, dynamic IPv6 lockdown, ND snooping
-IPv6 ACL/QoS
-Protocol Independent Multicast for IPv6</t>
  </si>
  <si>
    <t>Dual stack</t>
  </si>
  <si>
    <t>OSPF V3</t>
  </si>
  <si>
    <t>Enrutamiento estático</t>
  </si>
  <si>
    <t>RA guard, DHCPv6 protection, dynamic IPV6 lockdown, ND snooping</t>
  </si>
  <si>
    <t>IPV6 ACL/QoS</t>
  </si>
  <si>
    <t>Protocol Independent Multicast for IPV6</t>
  </si>
  <si>
    <t>Protocolos Capa 3</t>
  </si>
  <si>
    <t>Enrutamiento estático, Inter-Vlan, enrutamiento dinámico RIPv1, RIPv2, OSPF, VRRP, PBR</t>
  </si>
  <si>
    <t>IP SLA para voz</t>
  </si>
  <si>
    <t>Capacidad de monitorear la calidad del tráfico de voz utilizando pruebas UDP jitter y UDP jitter for VoIP</t>
  </si>
  <si>
    <t>Seguridad</t>
  </si>
  <si>
    <t>Configuración de políticas de plano de control que establecen rate limits que protegen a la sobrecarga del CPU originada por ataques DOS.
Múltiples métodos de autenticación de usuarios:</t>
  </si>
  <si>
    <t xml:space="preserve">     - IEEE 802.1X utiliza un supplicant IEEE 802.1X en el cliente, en conjunto con un servidor RADIUS para autenticar de conformidad con las normas de la industria.</t>
  </si>
  <si>
    <t xml:space="preserve">      - La autenticación basada en Web proporciona un ambiente basado en navegador, similar a IEEE 802.1X, para autenticar clientes que no soportan el supplicant IEEE 802.1X.</t>
  </si>
  <si>
    <t xml:space="preserve">       - Autenticación basada en MAC autentica al cliente con el servidor RADIUS basado en la dirección MAC del cliente.</t>
  </si>
  <si>
    <t xml:space="preserve">       - Flexibilidad de autenticación</t>
  </si>
  <si>
    <t xml:space="preserve">       - Multiple IEEE 802.1X users per port proporciona autenticación de múltiples usuarios IEEE 802.1X por puerto y; evita que un usuario utilice la autenticación IEEE 802.1X de otro usuario.</t>
  </si>
  <si>
    <t xml:space="preserve">       - Esquemas de autenticación concurrentes IEEE 802.1X, Web y MAC por cada switchport aceptarán hasta 32 sesiones de autenticaciones IEEE 802.1X, Web y MAC.</t>
  </si>
  <si>
    <t xml:space="preserve"> - Las ACLs, listas de control de acceso, proporcionan filtrado IP de Capa 3 basado en dirección IP/subred de origen/destino y número de puerto TCP/UDP de origen/destino.</t>
  </si>
  <si>
    <t xml:space="preserve"> - El filtrado de puertos de origen permite que únicamente puertos especificados se comuniquen entre sí.</t>
  </si>
  <si>
    <t xml:space="preserve"> - RADIUS/TACACS+ facilita la administración de seguridad de cada switch, utilizando un servidor de autenticación de contraseñas.</t>
  </si>
  <si>
    <t xml:space="preserve"> - Secure shell cifra todos los datos transmitidos para acceso remoto seguro a la CLI sobre redes IP.</t>
  </si>
  <si>
    <t xml:space="preserve"> - SSL (Secure Sockets Layer) cifra todo el tráfico HTTP, permitiendo acceso seguro al GUI de administración basada en navegador del switch.</t>
  </si>
  <si>
    <t xml:space="preserve"> - Port security permite acceso solamente a direcciones MAC especificadas, las cuales se pueden aprender o ser especificadas por el administrador.</t>
  </si>
  <si>
    <t xml:space="preserve"> - MAC address lockout evita que direcciones MAC configuradas específicas se conecten a la red.</t>
  </si>
  <si>
    <t xml:space="preserve"> - Secure FTP permite la transferencia segura de archivos hacia y desde el switch; protege contra descargas de archivos no deseadas o copiado no autorizado del archivo de configuración de un switch.</t>
  </si>
  <si>
    <t xml:space="preserve"> - Switch management logon security ayuda a asegurar el inicio de sesión de la CLI de un switch, requiriendo opcionalmente autenticación de RADIUS o TACACS+.</t>
  </si>
  <si>
    <t xml:space="preserve"> - Custom banner muestra la política de seguridad con los usuarios inician una sesión en el switch.</t>
  </si>
  <si>
    <t xml:space="preserve"> - STP BPDU port protection bloquea BPDUs (Bridge Protocol Data Units) en puertos que no requieren BPDUs, evitando ataques de BPDUs falsificadas.</t>
  </si>
  <si>
    <t xml:space="preserve"> - DHCP protection bloquea paquetes DHCP desde servidores DHCP no autorizados, evitando ataques denial-of-service.</t>
  </si>
  <si>
    <t xml:space="preserve"> - Dynamic ARP protection bloquea broadcasts ARP desde hosts no autorizados, evitando espionaje o robo de los datos de la red.</t>
  </si>
  <si>
    <t xml:space="preserve"> - STP root guard protege al puente raíz de ataques maliciosos o de errores de configuración.</t>
  </si>
  <si>
    <t xml:space="preserve"> - Identity-driven ACL permite la implementación de una política de seguridad de acceso altamente granular y flexible y asignación de VLANs específicas a cada usuario autenticado en la red.</t>
  </si>
  <si>
    <t xml:space="preserve"> - Per-port broadcast throttling configura el control de broadcasts selectivamente en puertos uplink con tráfico pesado.</t>
  </si>
  <si>
    <t xml:space="preserve"> - Private VLAN proporciona seguridad de la red restringiendo comunicaciones peer- to-peer para evitar una variedad de ataques maliciosos; típicamente, un switch port solo se puede comunicar con otros puertos en la misma comunidad y/o con un puerto uplink, sin importar la ID de la VLAN o de la dirección MAC de destino </t>
  </si>
  <si>
    <t>Listas de acceso</t>
  </si>
  <si>
    <t>Listas de control de acceso (ACL) en todos los puertos:</t>
  </si>
  <si>
    <t xml:space="preserve"> - ACLs por hardware que operen a la velocidad del cobre.</t>
  </si>
  <si>
    <t xml:space="preserve"> - Parámetros configurables de Capa 2, Capa 3 y Capa 4.</t>
  </si>
  <si>
    <t xml:space="preserve"> - ACL para IPv6.</t>
  </si>
  <si>
    <t xml:space="preserve"> - ACLs basadas en identidad de los usuarios, para facilitar la integración con sistemas de Control de Acceso a la red (NAC)</t>
  </si>
  <si>
    <t>Calidad de servicio</t>
  </si>
  <si>
    <t>8 colas de prioridad por puerto. Rate limiting.
 Capacidad de priorización de tráfico L4</t>
  </si>
  <si>
    <t>Integración</t>
  </si>
  <si>
    <t>Integración con Sistema de Control de Acceso a la red para asignar políticas de autenticación, seguridad y QoS basada en el rol del usuario que se conecta. Capacidad de configurarse automáticamente con parámetros como VLAN, CoS, PoE (maxima potencia y prioridad) cuando se conecta un access point de su misma marca</t>
  </si>
  <si>
    <t>Medio ambiente y emisiones</t>
  </si>
  <si>
    <t xml:space="preserve"> - Fuente de alimentación certificada en 80 PLUS Silver (aumenta la eficiencia y el ahorro de energía).
- Soporte para EEE (Energy-efficient Ethernet) reduce el consumo de potencia de conformidad con IEEE 802.3az</t>
  </si>
  <si>
    <t>Deberá incluirse actualizaciones de Software de por vida</t>
  </si>
  <si>
    <t>Garantía y servicios en Hardware</t>
  </si>
  <si>
    <t>Debe tener garantía Limitada de por vida</t>
  </si>
  <si>
    <t>Debe traer todos los accesorios para montaje y operación en rack estándar de 19".</t>
  </si>
  <si>
    <t>SWITCH DE ACCESO 48 PUERTOS</t>
  </si>
  <si>
    <t>48 10/100/1000 BaseT PoE+. Capacidad de PoE+ mínimo de 740w</t>
  </si>
  <si>
    <t>Transceivers 10G SFP+</t>
  </si>
  <si>
    <t>Incluir 2 tranceivers SFP+ LC SR por cada equipo.</t>
  </si>
  <si>
    <t>Capacidad de conectarse en stack con otros equipos de la misma serie. Deben poderse apilar con los switches de 24 puertos.
 - Los equipos que son parte del stack deberán comportarse como un único dispositivo virtual.
 - El stack debe ser capaz de crecer al menos hasta cuatro equipos de la misma serie en configuración de anillo
 - El stack será configurado utilizando interfaces uplink de 10G
 - Los switches de 48 y de 24 puertos deberán poder apilarse entre si.</t>
  </si>
  <si>
    <t>Cada switch deberá entregarse con todos los accesorios de apilamiento (puertos de stacking y cables de interconexión) para armar una topología tipo anillo. Cada Switch deberá ser entregado con al menos un cable de stack.El cable de interconexión suministrado deberá ser de mínimo 1 metro</t>
  </si>
  <si>
    <t>Al menos:
 - Rendimiento: 110 Mpps
 - Capacidad de conmutación: 176 Gbps.</t>
  </si>
  <si>
    <t>Características IPV6</t>
  </si>
  <si>
    <t xml:space="preserve">Configuración de políticas de plano de control que establecen rate limits que protegen a la sobrecarga del CPU originada por ataques DOS.
Múltiples métodos de autenticación de usuarios:
</t>
  </si>
  <si>
    <t xml:space="preserve">Listas de control de acceso (ACL) en todos los puertos: </t>
  </si>
  <si>
    <t>ACLs po hardware que operen a la velocidad del cobre.</t>
  </si>
  <si>
    <t xml:space="preserve"> Parámetros configurables de Capa 2, Capa 3 y Capa 4.</t>
  </si>
  <si>
    <t>ACL para IPv6.</t>
  </si>
  <si>
    <t>ACLs basadas en identidad de los usuarios, para facilitar la integración con sistemas de Control de Acceso a la red (NAC)</t>
  </si>
  <si>
    <t>8 colas de prioridad por puerto. Rate limiting.  Capacidad de priorización de tráfico L4</t>
  </si>
  <si>
    <t>Cumplir con EEE  80 PLUS Silver Certified power supply</t>
  </si>
  <si>
    <t>SWITCH TOR1</t>
  </si>
  <si>
    <t xml:space="preserve">Mínimo 16 puertos 10G SFP+ </t>
  </si>
  <si>
    <t>Puertos 40G QSFP+</t>
  </si>
  <si>
    <t>Mínimo 1 puerto QSFP+ para uplink por equipo</t>
  </si>
  <si>
    <t>8 transceivers 10G SFP+ LC SR por cada equipo</t>
  </si>
  <si>
    <t>Transceivers 1G SFP</t>
  </si>
  <si>
    <t>4 transceivers 1G SFP+ LC SX por cada equipo</t>
  </si>
  <si>
    <t>Capacidad de conectarse en stack con otros equipos de la misma serie:
 --Los equipos que son parte del stack deberán comportarse como un único dispositivo virtual.
 -- El stack debe ser capaz de crecer al menos hasta 10 equipos de la misma serie en topologia ring o chain o 5 equipos full mesh
-- La conexión del stack debe soportar un BW de hasta 336 Gb/s.
-- Los equipos deberán entregarse con todos los accesorios de stack y al menos 2 cables por dispositivo. Dichos cables deberán tener una longitud de al menos 1 metro</t>
  </si>
  <si>
    <t>Crecimiento</t>
  </si>
  <si>
    <t xml:space="preserve">Debe soportar a través de módulos  al menos 4 interfaces adicionales para 10G ya sea en cobre o en fibra. </t>
  </si>
  <si>
    <t>Interfaces adminsitración y consola</t>
  </si>
  <si>
    <t>Al menos</t>
  </si>
  <si>
    <t xml:space="preserve"> - un (1) interfaz serial RJ45.</t>
  </si>
  <si>
    <t xml:space="preserve"> - un (1) interfaz Ethernet para administración fuera de banda.</t>
  </si>
  <si>
    <t xml:space="preserve"> - un (1) puertos micro USB.</t>
  </si>
  <si>
    <t>Capacidad de Switching mínima de 480Gbps 
Throughput de 285Mpps</t>
  </si>
  <si>
    <t>Cada equipo deberá entregarse con fuentes redundantes</t>
  </si>
  <si>
    <t>Latencia</t>
  </si>
  <si>
    <t>menos de 1,5 us en 40Gbps</t>
  </si>
  <si>
    <t>Tamaño de tablas MAC</t>
  </si>
  <si>
    <t>64000 entradas</t>
  </si>
  <si>
    <t xml:space="preserve">El sistema operativo debe incluir la última versión completa con todos los protocolos, servicios y funcionalidades que el equipo sea capaz de realizar liberada por el fabricante a la fecha de la compra. </t>
  </si>
  <si>
    <t>Al menos vía:</t>
  </si>
  <si>
    <t xml:space="preserve"> - Línea serial de comandos (CLI)</t>
  </si>
  <si>
    <t xml:space="preserve"> - Telnet</t>
  </si>
  <si>
    <t xml:space="preserve"> - HTTP</t>
  </si>
  <si>
    <t xml:space="preserve"> - SSH v2</t>
  </si>
  <si>
    <t xml:space="preserve"> - 4096 VLANs simultáneas.</t>
  </si>
  <si>
    <t xml:space="preserve"> - GVRP y MVRP.</t>
  </si>
  <si>
    <t>IPV6</t>
  </si>
  <si>
    <t>Soporte al menos de:</t>
  </si>
  <si>
    <t xml:space="preserve"> - IPv6 host</t>
  </si>
  <si>
    <t xml:space="preserve"> - Dual Stack</t>
  </si>
  <si>
    <t xml:space="preserve"> - IGMP (Internet Group Management Protocol) v2/3</t>
  </si>
  <si>
    <t xml:space="preserve"> - MLD IPv6 </t>
  </si>
  <si>
    <t xml:space="preserve"> - Enrutamiento: estático, RIPng y OSPFv3</t>
  </si>
  <si>
    <t xml:space="preserve"> - IEEE 802.1Q.</t>
  </si>
  <si>
    <t>-  IEEE 802.1ad.</t>
  </si>
  <si>
    <t xml:space="preserve"> - Enrutamiento: estático.</t>
  </si>
  <si>
    <t xml:space="preserve"> - Enrutamiento Inter-Vlan.</t>
  </si>
  <si>
    <t xml:space="preserve"> - RIPv1, RIPv2, OSPF, BGP y PBR</t>
  </si>
  <si>
    <t>Al menos 8 colas por puerto.</t>
  </si>
  <si>
    <t>Soporte de:</t>
  </si>
  <si>
    <t xml:space="preserve"> - Rate limiting.</t>
  </si>
  <si>
    <t xml:space="preserve"> - Priorización de tráfico.</t>
  </si>
  <si>
    <t xml:space="preserve"> - Priorización de tráfico en L4, basado en puertos TCP/UDP.</t>
  </si>
  <si>
    <t xml:space="preserve"> - 802.1p</t>
  </si>
  <si>
    <t xml:space="preserve"> - DSCP</t>
  </si>
  <si>
    <t xml:space="preserve"> - VLAN privada</t>
  </si>
  <si>
    <t xml:space="preserve"> - VLAN isolation para tráfico no IP.</t>
  </si>
  <si>
    <t xml:space="preserve"> - DHCP protection.</t>
  </si>
  <si>
    <t xml:space="preserve"> - Dynamic ARP protection.</t>
  </si>
  <si>
    <t xml:space="preserve"> - IP multicast snooping.</t>
  </si>
  <si>
    <t>Una unidad de Rack</t>
  </si>
  <si>
    <t>Ambiente de operación</t>
  </si>
  <si>
    <t>0°C a 45°C</t>
  </si>
  <si>
    <t>SWITCH TOR2</t>
  </si>
  <si>
    <t>Mínimo 24 puertos 10/100/1000</t>
  </si>
  <si>
    <t>Capacidad de conectarse en stack con otros equipos de la misma serie.Deberá poderse realizar stack con los equipos TOR tipo 1</t>
  </si>
  <si>
    <t xml:space="preserve"> --Los equipos que son parte del stack deberán comportarse como un único dispositivo virtual.</t>
  </si>
  <si>
    <t xml:space="preserve"> -- El stack debe ser capaz de crecer al menos hasta 10 equipos de la misma serie en topologia ring o chain o 5 equipos full mesh</t>
  </si>
  <si>
    <t>-- La conexión del stack debe soportar un BW de hasta 336 Gb/s.</t>
  </si>
  <si>
    <t>-- Los equipos deberán entregarse con todos los accesorios de stack y al menos 2 cables por dispositivo. Dichos cables deberán tener una longitud de al menos 1 metro</t>
  </si>
  <si>
    <t>Capacidad de Switching mínima de 160Gbps 
Throughput de 95Mpps</t>
  </si>
  <si>
    <t>Equipos Activos Red Inalambrica</t>
  </si>
  <si>
    <t>CONTROLLER WLAN</t>
  </si>
  <si>
    <t>Modelo de controlador inalámbrico HW</t>
  </si>
  <si>
    <t>Aruba 7205</t>
  </si>
  <si>
    <t>Dispositivo autónomo (no debe ser un módulo que requiera ser instalado en un chasis)</t>
  </si>
  <si>
    <t>Controlador Wireless
 - Mínimo 1 APs con crecimiento al menos hasta  256 Aps con crecimiento a través de licenciamiento, no debe requerir cambios en el equipo
 - Hasta 8,192 usuarios concurrentes
 - Hasta 12Gbps de throughput de Firewall</t>
  </si>
  <si>
    <t>Puertos Gigabit</t>
  </si>
  <si>
    <t>4 puertos de tipo dual 10/100/1000BaseT o 1000Base-X</t>
  </si>
  <si>
    <t xml:space="preserve">Mínimo 2 puertos 10G SFP+ </t>
  </si>
  <si>
    <t>Incluir 2 tranceivers SFP+ LC SR</t>
  </si>
  <si>
    <t>Número y tipo de puertos para administración</t>
  </si>
  <si>
    <t>Al menos: - Un interfaz serial RJ45 o mini-USB y un puerto de Administración WEB 10/100/1000Base-T</t>
  </si>
  <si>
    <t>Portal local</t>
  </si>
  <si>
    <t>El controlador ofertado debe incluir el servicio de portal local para al menos 8.000 usuarios.</t>
  </si>
  <si>
    <t>Autenticación AAA</t>
  </si>
  <si>
    <t>El controlador ofertado debe incluir el servicio de autenticación Triple "A" (AAA) para al menos 8.000 usuarios.</t>
  </si>
  <si>
    <t>Crecimiento y ciclo de vida</t>
  </si>
  <si>
    <t>Debe soportar la nueva tecnología 802.11ax (Wi-Fi 6), WPA3, y los estándares anteriores</t>
  </si>
  <si>
    <t>Alta disponibilidad</t>
  </si>
  <si>
    <t>La controladora  deberá integrarse a la solución inalámbrica actual del INC (Aruba Networks) para formar un cluster con licenciamiento centralizado. Deberá realizarse la actualización de la versión actual de la solución inalámbrica a la última distribución estable disponible.</t>
  </si>
  <si>
    <t>Licenciamiento</t>
  </si>
  <si>
    <t>Deberán suministrarse las licencias para instalación de la solución de Mobility Master para mínimo 500 dispositivos.  Deberá suministrarse todo el licenciamiento y hardware necesario para istalar la solución en alta disponibilidad.</t>
  </si>
  <si>
    <t>SSIDs</t>
  </si>
  <si>
    <t>El controlador ofertado debe soportar al menos 64 SSIDs configurados.</t>
  </si>
  <si>
    <t>Listas de Acceso</t>
  </si>
  <si>
    <t>El controlador ofertado debe soportar al menos 2.000 Listas de Control de Acceso (ACLs).</t>
  </si>
  <si>
    <t>Estándares para movilidad</t>
  </si>
  <si>
    <t>Debe cumplir al menos los siguientes estándares de la industria:</t>
  </si>
  <si>
    <t xml:space="preserve"> - IEEE 802.11a</t>
  </si>
  <si>
    <t xml:space="preserve"> - IEEE 802.11b</t>
  </si>
  <si>
    <t xml:space="preserve"> - IEEE 802.11d </t>
  </si>
  <si>
    <t xml:space="preserve"> - IEEE 802.11e</t>
  </si>
  <si>
    <t xml:space="preserve"> - IEEE 802.11g</t>
  </si>
  <si>
    <t xml:space="preserve"> - IEEE 802.11h</t>
  </si>
  <si>
    <t xml:space="preserve"> - IEEE 802.11i</t>
  </si>
  <si>
    <t xml:space="preserve"> - IEEE 802.11k</t>
  </si>
  <si>
    <t xml:space="preserve"> - IEEE 802.11n</t>
  </si>
  <si>
    <t xml:space="preserve"> - IEEE 802.11s D1.06 draft</t>
  </si>
  <si>
    <t xml:space="preserve"> - IEEE 802.11w</t>
  </si>
  <si>
    <t xml:space="preserve"> - IEEE 802.11ac  </t>
  </si>
  <si>
    <t xml:space="preserve"> - IEEE802.11v</t>
  </si>
  <si>
    <t xml:space="preserve"> - IEEE802.11q</t>
  </si>
  <si>
    <t>Servicios para movilidad</t>
  </si>
  <si>
    <t>Debe ofrecer al menos los siguientes servicios:</t>
  </si>
  <si>
    <t xml:space="preserve"> - Ajuste automático de potencia de los radios.</t>
  </si>
  <si>
    <t xml:space="preserve"> - Detección en tiempo real de interferencias.</t>
  </si>
  <si>
    <t xml:space="preserve"> - Conmutación inteligente y en tiempo real del canal.</t>
  </si>
  <si>
    <t xml:space="preserve"> - Balanceo inteligente de clientes entre múltiples APs.</t>
  </si>
  <si>
    <t xml:space="preserve"> - Mecanismos para ofrecer tiempos iguales de transmisión a los clientes.</t>
  </si>
  <si>
    <t xml:space="preserve"> - Identificación de fuentes de interferencia RF que permita detectar y clasificar señal inalámbrica.</t>
  </si>
  <si>
    <t xml:space="preserve"> - Evaluación de calidad de canal.</t>
  </si>
  <si>
    <t xml:space="preserve"> - Redirección de usuarios que puedan trabajar en 5GHz a esta banda.</t>
  </si>
  <si>
    <t xml:space="preserve"> - Asignación dinámica de clientes a diferentes VLANs.</t>
  </si>
  <si>
    <t xml:space="preserve"> - Visibilidad unificada de red alámbrica e inalámbrica utilizando al menos LLDP.</t>
  </si>
  <si>
    <t xml:space="preserve"> - Configuración automática de APs.</t>
  </si>
  <si>
    <t xml:space="preserve"> - Aplicación de políticas basadas en el SSID o perfil de usuario.</t>
  </si>
  <si>
    <t xml:space="preserve"> - Capacidad para agrupar APs.</t>
  </si>
  <si>
    <t xml:space="preserve"> - Capacidad para actualizar el sistema operativo de los APs.</t>
  </si>
  <si>
    <t xml:space="preserve"> - Capacidad para seleccionar la ganancia de la antena.</t>
  </si>
  <si>
    <t xml:space="preserve"> - Roaming rápido.</t>
  </si>
  <si>
    <t xml:space="preserve"> - Roaming en Capa 3.</t>
  </si>
  <si>
    <t>Manejo de tráfico</t>
  </si>
  <si>
    <t>El Controlador debe soportar al menos los siguientes tipos de manejo para el tráfico inalámbrico:</t>
  </si>
  <si>
    <t xml:space="preserve"> - Tráfico centralizado, esto es, el tráfico inalámbrico debe pasar primero por el Controlador antes de pasar a la red alámbrica.</t>
  </si>
  <si>
    <t xml:space="preserve"> - Tráfico distribuido, esto es, el tráfico inalámbrico puede ir directo del AP hacia la red alámbrica.</t>
  </si>
  <si>
    <t>Calidad de Servicio (QoS)</t>
  </si>
  <si>
    <t>Debe ofrecer al menos:</t>
  </si>
  <si>
    <t xml:space="preserve"> - QoS de extremo a extremo al menos a través de DiffServ e IPv6 QoS.</t>
  </si>
  <si>
    <t xml:space="preserve"> - Priorización IEEE 802.1p.</t>
  </si>
  <si>
    <t xml:space="preserve"> - CoS basado dirección IP, ToS, protocolos de L3, número de puertos TCP o UDP, puerto origen y DiffServ.</t>
  </si>
  <si>
    <t xml:space="preserve"> - Perfiles de QoS.</t>
  </si>
  <si>
    <t>Autenticación</t>
  </si>
  <si>
    <t xml:space="preserve"> - AAA</t>
  </si>
  <si>
    <t xml:space="preserve"> - Login vía 802.1x y RADIUS.</t>
  </si>
  <si>
    <t xml:space="preserve"> - Autenticación basada en web para clientes que no soportan 802.1x.</t>
  </si>
  <si>
    <t xml:space="preserve"> - Autenticación por dirección MAC.</t>
  </si>
  <si>
    <t xml:space="preserve"> - WEP, WPA, WPA2.</t>
  </si>
  <si>
    <t xml:space="preserve"> - Control de acceso de usuarios definidos por el administrador en APs específicos.</t>
  </si>
  <si>
    <t>Firewall</t>
  </si>
  <si>
    <t>El controlador inalámbrico debe contar con servicios integrados de Firewall, al menos basado en:</t>
  </si>
  <si>
    <t xml:space="preserve"> - Filtrado de paquetes basado en Listas de Control de Acceso.</t>
  </si>
  <si>
    <t xml:space="preserve"> - Filtrado de paquetes específicos por aplicación.</t>
  </si>
  <si>
    <t>Detección de intrusión</t>
  </si>
  <si>
    <t>Debe integrar un Wireless IDS (Intrusion Detection System) que permita detectar al menos:</t>
  </si>
  <si>
    <t xml:space="preserve"> - Inundaciones.</t>
  </si>
  <si>
    <t xml:space="preserve"> - Spoofing.</t>
  </si>
  <si>
    <t xml:space="preserve"> - Ataques por debilidad.</t>
  </si>
  <si>
    <t xml:space="preserve"> - Identificar en forma automática APs y estaciones.</t>
  </si>
  <si>
    <t xml:space="preserve"> - Base heurística de conocimiento.</t>
  </si>
  <si>
    <t xml:space="preserve"> - Protección contra ataques de tipo honeypot.</t>
  </si>
  <si>
    <t xml:space="preserve"> - Seguridad reforzada STA.</t>
  </si>
  <si>
    <t xml:space="preserve"> - Detección de ataques DoS.</t>
  </si>
  <si>
    <t xml:space="preserve"> - Distribución de políticas a dominios virtuales de seguridad.</t>
  </si>
  <si>
    <t>Debe soportar al menos los siguientes esquemas de redundancia y respaldo:</t>
  </si>
  <si>
    <t xml:space="preserve"> - 1+1.</t>
  </si>
  <si>
    <t xml:space="preserve"> - N+1.</t>
  </si>
  <si>
    <t xml:space="preserve"> - N+N.</t>
  </si>
  <si>
    <t>El cualquiera de los esquemas, la validación de los APs debe ser automática, ofreciendo un servicio continuo ante la falla de uno de los Controladores.</t>
  </si>
  <si>
    <t>Funcionalidades de Capa de Enlace (L2)</t>
  </si>
  <si>
    <t xml:space="preserve"> - IEEE 802.3ad Link Aggregation, con hasta 12 grupos troncales, pudiendo manejar cada uno hasta 8 puertos activos del mismo tipo.</t>
  </si>
  <si>
    <t xml:space="preserve"> - IEEE 802.1x.</t>
  </si>
  <si>
    <t xml:space="preserve"> - IEEE 802.1Q, con al menos 4094 VLAN ID simultáneos.</t>
  </si>
  <si>
    <t xml:space="preserve"> - IEEE 802.1D STP.</t>
  </si>
  <si>
    <t xml:space="preserve"> - IEEE 802.1w RSTP.</t>
  </si>
  <si>
    <t xml:space="preserve"> - IEEE 802.1s MSTP.</t>
  </si>
  <si>
    <t>Servicios adicionales para L2</t>
  </si>
  <si>
    <t xml:space="preserve"> - Puertos espejo para análisis de tráfico.</t>
  </si>
  <si>
    <t xml:space="preserve"> - Soporte de paquetes jumbo hasta 9k bytes para el switch, y 4k bytes para el controlador.</t>
  </si>
  <si>
    <t>Enrutamiento IP</t>
  </si>
  <si>
    <t xml:space="preserve"> - Enrutamiento estático IPv4 e IPv6.</t>
  </si>
  <si>
    <t xml:space="preserve"> - RIPv1 y v2.</t>
  </si>
  <si>
    <t xml:space="preserve"> - OSPFv2</t>
  </si>
  <si>
    <t>Protocolos generales</t>
  </si>
  <si>
    <t xml:space="preserve"> - RFC 768 UDP</t>
  </si>
  <si>
    <t xml:space="preserve"> - RFC 791 IP</t>
  </si>
  <si>
    <t xml:space="preserve"> - RFC 792 ICMP</t>
  </si>
  <si>
    <t xml:space="preserve"> - RFC 793 TCP</t>
  </si>
  <si>
    <t xml:space="preserve"> - RFC 826 ARP</t>
  </si>
  <si>
    <t xml:space="preserve"> - RFC 854 TELNET</t>
  </si>
  <si>
    <t xml:space="preserve"> - RFC 894 IP over Ethernet</t>
  </si>
  <si>
    <t xml:space="preserve"> - RFC 950 Standard Subnetting</t>
  </si>
  <si>
    <t xml:space="preserve"> - RFC 959 FTP</t>
  </si>
  <si>
    <t xml:space="preserve"> - RFC 1027 Proxy ARP</t>
  </si>
  <si>
    <t xml:space="preserve"> - RFC 1122 Host Requirements</t>
  </si>
  <si>
    <t xml:space="preserve"> - RFC 1141 Internet checksum</t>
  </si>
  <si>
    <t xml:space="preserve"> - RFC 1144 Compressing TCP/IP headers</t>
  </si>
  <si>
    <t xml:space="preserve"> - RFC 1256 ICMP Router Discovery</t>
  </si>
  <si>
    <t xml:space="preserve"> - RFC 1305 NTPv3</t>
  </si>
  <si>
    <t xml:space="preserve"> - RFC 1321 MD5</t>
  </si>
  <si>
    <t xml:space="preserve"> - RFC 1334 PPP PAP</t>
  </si>
  <si>
    <t xml:space="preserve"> - RFC 1350 TFTP Protocol revision 2</t>
  </si>
  <si>
    <t xml:space="preserve"> - RFC 1519 CIDR</t>
  </si>
  <si>
    <t xml:space="preserve"> - RFC 1812 IPv4 Routing</t>
  </si>
  <si>
    <t xml:space="preserve"> - RFC 1944</t>
  </si>
  <si>
    <t xml:space="preserve"> - RFC 1994 PPP CHAP</t>
  </si>
  <si>
    <t xml:space="preserve"> - RFC 2104 HMAC</t>
  </si>
  <si>
    <t xml:space="preserve"> - RFC 2246 The TLS Protocol v1.0</t>
  </si>
  <si>
    <t xml:space="preserve"> - RFC 2338 VRRP</t>
  </si>
  <si>
    <t xml:space="preserve"> - RFC 2474 DS Field in IPv4 &amp; IPv6</t>
  </si>
  <si>
    <t xml:space="preserve"> - RFC 2475 DiffServ</t>
  </si>
  <si>
    <t xml:space="preserve"> - RFC 2284 EAP over LAN</t>
  </si>
  <si>
    <t xml:space="preserve"> - RFC 2516 PPPoE</t>
  </si>
  <si>
    <t xml:space="preserve"> - RFC 2644 Directed Broadcast Control</t>
  </si>
  <si>
    <t xml:space="preserve"> - RFC 2864</t>
  </si>
  <si>
    <t xml:space="preserve"> - RFC 2866 RADIUS Accounting</t>
  </si>
  <si>
    <t xml:space="preserve"> - RFC 2869 RADIUS Extensions</t>
  </si>
  <si>
    <t xml:space="preserve"> - RFC 3164 Syslog</t>
  </si>
  <si>
    <t xml:space="preserve"> - RFC 3168 ECN to IP</t>
  </si>
  <si>
    <t xml:space="preserve"> - RFC 3220 IP Mobility Support for IPv4 (Partial Support)</t>
  </si>
  <si>
    <t xml:space="preserve"> - RFC 3268 AES for TLS</t>
  </si>
  <si>
    <t xml:space="preserve"> - RFC 3619 EAPS</t>
  </si>
  <si>
    <t xml:space="preserve"> - RFC 3636 Medium Attachment Units</t>
  </si>
  <si>
    <t>Multicast</t>
  </si>
  <si>
    <t xml:space="preserve"> - RFC 1112 IGMP</t>
  </si>
  <si>
    <t xml:space="preserve"> - RFC 2236 IGMPv2</t>
  </si>
  <si>
    <t xml:space="preserve"> - RFC 2934 PIM MIB para IPv4</t>
  </si>
  <si>
    <t xml:space="preserve"> - RFC 4541 IGMP and MLD Snooping</t>
  </si>
  <si>
    <t>IPv6</t>
  </si>
  <si>
    <t xml:space="preserve"> - IPv6 Host.</t>
  </si>
  <si>
    <t xml:space="preserve"> - Dual stack IPv4 - IPv6.</t>
  </si>
  <si>
    <t xml:space="preserve"> - MLD snooping.</t>
  </si>
  <si>
    <t xml:space="preserve"> - Listas de Control de Acceso para IPv6.</t>
  </si>
  <si>
    <t xml:space="preserve"> - Calidad de servicio (QoS) para IPv6.</t>
  </si>
  <si>
    <t xml:space="preserve"> - RFC 1981 IPv6 MTU Discovery</t>
  </si>
  <si>
    <t xml:space="preserve"> - RFC 2375 IPv6 Multicast Assignments</t>
  </si>
  <si>
    <t xml:space="preserve"> - RFC 2460 IPv6 Specification</t>
  </si>
  <si>
    <t xml:space="preserve"> - RFC 2463 ICMPv6</t>
  </si>
  <si>
    <t xml:space="preserve"> - RFC 2464 IPv6 over Ethernet</t>
  </si>
  <si>
    <t xml:space="preserve"> - RFC 2466 MIB for IPv6 - ICMPv6</t>
  </si>
  <si>
    <t xml:space="preserve"> - RFC 2526 Reserved IPv6 Anycast</t>
  </si>
  <si>
    <t xml:space="preserve"> - RFC 2553 Socket Interface</t>
  </si>
  <si>
    <t xml:space="preserve"> - RFC 3315 DHCPv6 (client and relay)</t>
  </si>
  <si>
    <t xml:space="preserve"> - RFC 3484 Default Address Selection</t>
  </si>
  <si>
    <t xml:space="preserve"> - RFC 3513 IPv6 Addressing Architecture</t>
  </si>
  <si>
    <t xml:space="preserve"> - RFC 3542 Advanced Sockets API</t>
  </si>
  <si>
    <t xml:space="preserve"> - RFC 3587 IPv6 Global Unicast Address</t>
  </si>
  <si>
    <t xml:space="preserve"> - RFC 3596 DNS Extension for IPv6</t>
  </si>
  <si>
    <t xml:space="preserve"> - RFC 4193 IPv6 Unicast Addresses</t>
  </si>
  <si>
    <t xml:space="preserve"> - RFC 4443 ICMPv6</t>
  </si>
  <si>
    <t xml:space="preserve"> - RFC 4541 IGMP &amp; MLD Snooping Switch</t>
  </si>
  <si>
    <t xml:space="preserve"> - RFC 4861 IPv6 Neighbor Discovery</t>
  </si>
  <si>
    <t xml:space="preserve"> - RFC 4862 IPv6 Add Autoconfiguration</t>
  </si>
  <si>
    <t xml:space="preserve"> - RFC 5095 Deprecation of Type 0</t>
  </si>
  <si>
    <t>Traslación de direcciones</t>
  </si>
  <si>
    <t xml:space="preserve"> - NAT muchos a uno.</t>
  </si>
  <si>
    <t xml:space="preserve"> - NAT uno a uno.</t>
  </si>
  <si>
    <t xml:space="preserve"> - Conexión con APs en oficinas remotas donde se haya realizado traslación de direcciones.</t>
  </si>
  <si>
    <t>Incluir todos los accesorios para montaje y operación en rack estándar de 19".</t>
  </si>
  <si>
    <t>Deberá incluirse acceso a actualizaciones de Software y últimos releases ofrecidos para el producto por al menos 3 años. Deberá tenerse soporte por 3 años 7x24 directo con el fabricante de todo el software incluído en la solución.</t>
  </si>
  <si>
    <t>ACCESS POINT TIPO 1</t>
  </si>
  <si>
    <t>Características generales de la solución</t>
  </si>
  <si>
    <t>Los access points deberán integrarse a la solución inalámbrica  instalada hoy en día en el INC (Aruba Networks) y deberán estar en la capacidad de ser administrados por la controladora en sitio</t>
  </si>
  <si>
    <t>Modelo</t>
  </si>
  <si>
    <t>AP 515</t>
  </si>
  <si>
    <t>Arquitectura</t>
  </si>
  <si>
    <t xml:space="preserve">El Punto de Acceso Inalámbrico (AP) ofertado debe estar en capacidad de trabajar en una arquitectura basada en Controlador Inalámbrico dedicado.
La forma de operación debe ser seleccionada mediante comandos.
El oferente debe incluir todo el hardware, software y licenciamiento de tipo ENTERPRISE ENTERPRISE (AP, PEF, RFP, AW)  para agregar los access points a la solución actual. </t>
  </si>
  <si>
    <t>Debe incluirse kit de montaje en techo</t>
  </si>
  <si>
    <t>Tecnología inalámbrica</t>
  </si>
  <si>
    <t>Los APs deben incluir al menos:</t>
  </si>
  <si>
    <t xml:space="preserve"> - Doble radio.</t>
  </si>
  <si>
    <t xml:space="preserve"> - Soporte para doble banda 802.11ax con OFDMA y MU-MIMO.</t>
  </si>
  <si>
    <t xml:space="preserve"> - Data rates minimo de 4.8 Gbps en 5Ghz  y 575Mbps en 2.4ghz. Data rate agregado de 5.3 Gbps.</t>
  </si>
  <si>
    <t>- Tecnología two spatial stream.</t>
  </si>
  <si>
    <r>
      <t xml:space="preserve"> - MU-MIMO 4x4:4 (5GHz)</t>
    </r>
    <r>
      <rPr>
        <sz val="11"/>
        <color theme="1"/>
        <rFont val="Calibri"/>
        <family val="2"/>
        <scheme val="minor"/>
      </rPr>
      <t> </t>
    </r>
  </si>
  <si>
    <t xml:space="preserve"> - Minimo 5.3 Gbps desempeño agregado</t>
  </si>
  <si>
    <t xml:space="preserve"> - Soporte Wi-Fi Multimedia (WMM).</t>
  </si>
  <si>
    <t>Soporte Bluetooth 5 para casos de usos de IOT y servicios de localización.</t>
  </si>
  <si>
    <t xml:space="preserve"> - Al menos 16 SSID por radio.</t>
  </si>
  <si>
    <t>- soporte de asocianción de hasta 256 clientes por radio.</t>
  </si>
  <si>
    <t xml:space="preserve"> - Asignación y selección de canal de manera automática, así como los niveles de potencia del ap</t>
  </si>
  <si>
    <t>- Soporte hasta de 256 clientes asociados por radio</t>
  </si>
  <si>
    <t>- Debe contar con mecanismos automáticos que migren a los clientes hacia el punto de acceso que puede prestar el mejor nivel de servicio en todo momento, basado en información de ubicación del cliente, capacidades del dispositivo cliente, condiciones del entorno RF y congestión de los puntos de acceso, sin que requiera intervención del usuario y que aplique a las distintas marcas y modelos de dispositivos presentes en el mercado. Esto para evitar problemas asociado a sticky clients.</t>
  </si>
  <si>
    <t>Estándares IEEE y Certificaciones</t>
  </si>
  <si>
    <t>Los APs deben soportar al menos los siguientes estándares de la industria:</t>
  </si>
  <si>
    <t xml:space="preserve"> - IEEE 802.11ac </t>
  </si>
  <si>
    <t>802.11ax</t>
  </si>
  <si>
    <t>-  802.11ac very high throughput (VHT) support: VHT20/40/80/160</t>
  </si>
  <si>
    <t xml:space="preserve"> - IEEE 802.1X</t>
  </si>
  <si>
    <t xml:space="preserve"> - IEEE 802.3af/at/ clase 4 o superior</t>
  </si>
  <si>
    <t>- IEEE 802.3 az</t>
  </si>
  <si>
    <t>- IEEE 802.3 bz.</t>
  </si>
  <si>
    <r>
      <t xml:space="preserve"> - Wi-FI  Certified a</t>
    </r>
    <r>
      <rPr>
        <sz val="11"/>
        <color theme="1"/>
        <rFont val="Calibri"/>
        <family val="2"/>
        <scheme val="minor"/>
      </rPr>
      <t>, b, g, n, ac</t>
    </r>
  </si>
  <si>
    <t>WPA, WPA2 y WPA3</t>
  </si>
  <si>
    <t>Interfaces</t>
  </si>
  <si>
    <t>Incluir al menos Dos interfaces RJ45 y al menos una de ellas con:</t>
  </si>
  <si>
    <t xml:space="preserve"> - Un interfaz RJ-45 100/1000/2500BASE-T autosensing con capacidad de soportar alimentación eléctrica vía estándar PoE 802.3af/at clase 4 o superior.</t>
  </si>
  <si>
    <t>Soporte de LACP entre la interfaces del equipo</t>
  </si>
  <si>
    <t>- Interface USB 2.0 (Conector Tipo A)</t>
  </si>
  <si>
    <t xml:space="preserve">  - Una interfaz de administración serial                                                                                                                                                                                                                                                                                                                                                           -  Radio Bluetooth 5</t>
  </si>
  <si>
    <t>Controlador inalámbrico</t>
  </si>
  <si>
    <t>El AP deben estar en capacidad de operar al menos en los siguientes modos:</t>
  </si>
  <si>
    <t xml:space="preserve"> - Como equipo AP stand-alone.</t>
  </si>
  <si>
    <t xml:space="preserve"> - Como equipo AP controlado al integrarse a un Wireless Access Controller físico (tipo apliance).</t>
  </si>
  <si>
    <t>- Los APs deberán tener la capacidad de operar en modo controlado usando su propio sistema operativo, sin necesidad de una controladora física, ni licencias adicionales permitiendo crecer al menos 128 APs por cluster.</t>
  </si>
  <si>
    <t>- Operar en modo Air monitor</t>
  </si>
  <si>
    <t>- Operar como analizador de espectro.</t>
  </si>
  <si>
    <t xml:space="preserve">- Debe contar con mecanismos que permitan Zero Touch Provisioning para implementación automática al contar con una conexión a Internet sin intervención de servicio técnico especializado. </t>
  </si>
  <si>
    <t>El AP debe incluir al menos soporte para:</t>
  </si>
  <si>
    <t xml:space="preserve"> - IEEE 802.11i.</t>
  </si>
  <si>
    <t xml:space="preserve"> - Algoritmo de cifrado: AES, TLS, EAP, TTLS, TKIP, WPA, WPA2 y WPA3.</t>
  </si>
  <si>
    <t xml:space="preserve"> - Integración de Wireless Intrusion Prevention (WIP) para ofrecer protección y mitigación en contra de amenazas.</t>
  </si>
  <si>
    <t xml:space="preserve"> - Servicios de seguridad para identificación, clasificación y bloqueo de ips, archivos o URLs maliciosos.</t>
  </si>
  <si>
    <t>- Debe contar con un statefull firewall en capa 7, con Deep packet inspector que facilite la visibilidad de más de 2500 aplicaciones de uso común, y permita aplicar políticas granulares de seguridad, QoS, control de ancho de banda y filtrado web.</t>
  </si>
  <si>
    <t>- Capacidad de manejar roles por usuario y políticas basadas en identidad.</t>
  </si>
  <si>
    <t xml:space="preserve"> - WMM o WMM-PS.</t>
  </si>
  <si>
    <t>- Chip para aseguramiento de plataforma confiable TPM para un almacenamiento seguro de de credenciales y llaves de comunicación. También  para un boot seguro del equipo asegurando que el hardware y software es de propiedad del fabricante y no esta corrupto.</t>
  </si>
  <si>
    <t>Funciones adicionales de seguridad</t>
  </si>
  <si>
    <t>El AP debe ofrecer al menos las siguientes funcionalidades:</t>
  </si>
  <si>
    <t xml:space="preserve"> - Statefull Firewall en capa 7, con DPI (Deep Packet Inspection)</t>
  </si>
  <si>
    <t xml:space="preserve"> - Detección y protección contra intrusiones.</t>
  </si>
  <si>
    <t xml:space="preserve"> - Cliente VPN.</t>
  </si>
  <si>
    <t xml:space="preserve"> - Integración con solución de NAC. El fabricante deberá contar con solución de control de acceso Enterprise de la misma marca.</t>
  </si>
  <si>
    <t>coexistencias Avanzada Celular (Advanced Cellular Coexistence ACC)</t>
  </si>
  <si>
    <t>Proteccion de intrusion inalambrica Integrada para proteger, mitigar y eliminar riesgos y equipos externos que eliminen la necesidad de sensores de RF y equipos de seguridad externos .</t>
  </si>
  <si>
    <t xml:space="preserve"> - Integración con solución para BYOD.</t>
  </si>
  <si>
    <t>Calidad del servicio</t>
  </si>
  <si>
    <t xml:space="preserve">Calidad del servicio para Aplicaciones de comunicaciones unificadas, que incluyan skype for business con videoconferencia encriptada, voz, chat y escritorios compartidos. </t>
  </si>
  <si>
    <t>Acceso</t>
  </si>
  <si>
    <t xml:space="preserve">Se debe incluir una funcionalidad que se integre en los radios de las bandas de  2.4GHz y 
 5GHz que activamente optimice el ambiente RF incluyendo ancho de canal, seleccion de canal y potencia de transmision. </t>
  </si>
  <si>
    <t xml:space="preserve">Funcionalidad para habilitar al AP para monitorear y reportar el consumo de potencia del equipo y opcionalmente hacer ajustes de habilitacion o deshabilitacion de funciones segun la potencia disponible, opcion de personalizar las funciones a desactivar. </t>
  </si>
  <si>
    <t xml:space="preserve"> - Autenticación por EAP-SIM, EAP-FAST, EAP-TLS, EAP-TTLS, PEAP.</t>
  </si>
  <si>
    <t xml:space="preserve"> - Autenticación por MAC con configuración local o RADIUS.</t>
  </si>
  <si>
    <t xml:space="preserve"> - Aislamiento de usuario inalámbrico directo en Capa 2.</t>
  </si>
  <si>
    <t xml:space="preserve"> - RADIUS </t>
  </si>
  <si>
    <t>Administración</t>
  </si>
  <si>
    <t>Al menos soporte para:</t>
  </si>
  <si>
    <t xml:space="preserve"> - SNMP v2c y v3.</t>
  </si>
  <si>
    <t xml:space="preserve"> - HTML con SSL.</t>
  </si>
  <si>
    <t xml:space="preserve"> - Consola serial.</t>
  </si>
  <si>
    <t>Alimentación Eléctrica</t>
  </si>
  <si>
    <t>Debe incluir alimentación PoE basada en el standard IEEE 802.3 af/at/ y/o bt</t>
  </si>
  <si>
    <t>Certificaciones</t>
  </si>
  <si>
    <t>Al menos las siguientes:</t>
  </si>
  <si>
    <r>
      <t>-</t>
    </r>
    <r>
      <rPr>
        <sz val="11"/>
        <color theme="1"/>
        <rFont val="Calibri"/>
        <family val="2"/>
        <scheme val="minor"/>
      </rPr>
      <t xml:space="preserve">         UL2043 plenum rating </t>
    </r>
  </si>
  <si>
    <r>
      <t>-</t>
    </r>
    <r>
      <rPr>
        <sz val="11"/>
        <color theme="1"/>
        <rFont val="Calibri"/>
        <family val="2"/>
        <scheme val="minor"/>
      </rPr>
      <t xml:space="preserve">        Wi-Fi Alliance: - </t>
    </r>
  </si>
  <si>
    <r>
      <t>-</t>
    </r>
    <r>
      <rPr>
        <sz val="11"/>
        <color theme="1"/>
        <rFont val="Calibri"/>
        <family val="2"/>
        <scheme val="minor"/>
      </rPr>
      <t xml:space="preserve">        Wi-Fi CERTIFIED a, b, g, n, ac </t>
    </r>
  </si>
  <si>
    <r>
      <t>-</t>
    </r>
    <r>
      <rPr>
        <sz val="11"/>
        <color theme="1"/>
        <rFont val="Calibri"/>
        <family val="2"/>
        <scheme val="minor"/>
      </rPr>
      <t>        WPA</t>
    </r>
  </si>
  <si>
    <t>-       WPA2</t>
  </si>
  <si>
    <t>-       WPA3</t>
  </si>
  <si>
    <r>
      <t>-</t>
    </r>
    <r>
      <rPr>
        <sz val="11"/>
        <color theme="1"/>
        <rFont val="Calibri"/>
        <family val="2"/>
        <scheme val="minor"/>
      </rPr>
      <t>        Enterprise with CNSA option</t>
    </r>
  </si>
  <si>
    <r>
      <t>-</t>
    </r>
    <r>
      <rPr>
        <sz val="11"/>
        <color theme="1"/>
        <rFont val="Calibri"/>
        <family val="2"/>
        <scheme val="minor"/>
      </rPr>
      <t>        Personal(SAE), Enhnced Open ( OWE)</t>
    </r>
  </si>
  <si>
    <r>
      <t>-</t>
    </r>
    <r>
      <rPr>
        <sz val="11"/>
        <color theme="1"/>
        <rFont val="Calibri"/>
        <family val="2"/>
        <scheme val="minor"/>
      </rPr>
      <t xml:space="preserve">        WMM, WMM-PS, Wi-Fi Vantage, W-Fi Agile Multiband </t>
    </r>
  </si>
  <si>
    <r>
      <t>-</t>
    </r>
    <r>
      <rPr>
        <sz val="11"/>
        <color theme="1"/>
        <rFont val="Calibri"/>
        <family val="2"/>
        <scheme val="minor"/>
      </rPr>
      <t xml:space="preserve">        Passpoint (release 2) </t>
    </r>
  </si>
  <si>
    <r>
      <t>-</t>
    </r>
    <r>
      <rPr>
        <sz val="11"/>
        <color theme="1"/>
        <rFont val="Calibri"/>
        <family val="2"/>
        <scheme val="minor"/>
      </rPr>
      <t xml:space="preserve">        Bluetooth SIG </t>
    </r>
  </si>
  <si>
    <r>
      <t>-</t>
    </r>
    <r>
      <rPr>
        <sz val="11"/>
        <color theme="1"/>
        <rFont val="Calibri"/>
        <family val="2"/>
        <scheme val="minor"/>
      </rPr>
      <t>        Ethernet Alliance (PoE, PD device, class 4)</t>
    </r>
  </si>
  <si>
    <t xml:space="preserve">                      -  ETS 300 019 class 3.2 environments</t>
  </si>
  <si>
    <t>Regulaciones</t>
  </si>
  <si>
    <r>
      <t>-</t>
    </r>
    <r>
      <rPr>
        <sz val="11"/>
        <color theme="1"/>
        <rFont val="Calibri"/>
        <family val="2"/>
        <scheme val="minor"/>
      </rPr>
      <t xml:space="preserve">         FCC/ISED </t>
    </r>
  </si>
  <si>
    <r>
      <t>-</t>
    </r>
    <r>
      <rPr>
        <sz val="11"/>
        <color theme="1"/>
        <rFont val="Calibri"/>
        <family val="2"/>
        <scheme val="minor"/>
      </rPr>
      <t xml:space="preserve">        CE Marked </t>
    </r>
  </si>
  <si>
    <r>
      <t>-</t>
    </r>
    <r>
      <rPr>
        <sz val="11"/>
        <color theme="1"/>
        <rFont val="Calibri"/>
        <family val="2"/>
        <scheme val="minor"/>
      </rPr>
      <t xml:space="preserve">        RED Directive 2014/53/EU </t>
    </r>
  </si>
  <si>
    <r>
      <t>-</t>
    </r>
    <r>
      <rPr>
        <sz val="11"/>
        <color theme="1"/>
        <rFont val="Calibri"/>
        <family val="2"/>
        <scheme val="minor"/>
      </rPr>
      <t xml:space="preserve">        EMC Directive 2014/30/EU </t>
    </r>
  </si>
  <si>
    <r>
      <t>-</t>
    </r>
    <r>
      <rPr>
        <sz val="11"/>
        <color theme="1"/>
        <rFont val="Calibri"/>
        <family val="2"/>
        <scheme val="minor"/>
      </rPr>
      <t>        Low Voltage Directive 2014/35/EU</t>
    </r>
  </si>
  <si>
    <r>
      <t>-</t>
    </r>
    <r>
      <rPr>
        <sz val="11"/>
        <color theme="1"/>
        <rFont val="Calibri"/>
        <family val="2"/>
        <scheme val="minor"/>
      </rPr>
      <t xml:space="preserve">        UL/IEC/EN 60950 </t>
    </r>
  </si>
  <si>
    <r>
      <t>-</t>
    </r>
    <r>
      <rPr>
        <sz val="11"/>
        <color theme="1"/>
        <rFont val="Calibri"/>
        <family val="2"/>
        <scheme val="minor"/>
      </rPr>
      <t>        EN 60601-1-1, EN60601-1-2</t>
    </r>
  </si>
  <si>
    <t>El AP será alimentado por vía un switch con servicio PoE/PoE+ standard IEEE 802.3af y 802.3at</t>
  </si>
  <si>
    <t>Garantía de fábrica</t>
  </si>
  <si>
    <t>Al menos garantía limitada de por vida.</t>
  </si>
  <si>
    <t>1.2.3</t>
  </si>
  <si>
    <t>EMR-123</t>
  </si>
  <si>
    <t>ACCESS POINT TIPO 2</t>
  </si>
  <si>
    <t>AP 305</t>
  </si>
  <si>
    <t xml:space="preserve">El Punto de Acceso Inalámbrico (AP) ofertado debe estar en capacidad de trabajar en una arquitectura basada en Controlador Inalámbrico dedicado.
La forma de operación debe ser seleccionada mediante comandos.
El oferente debe incluir todo el hardware, software y licenciamiento de tipo ENTERPRISE ENTERPRISE (AP, PEF, RFP, AW)  para agregar los access point a la solución actual. </t>
  </si>
  <si>
    <t>Debe incluirse kit de montaje en techo de tipo AP-220-MNT-W1</t>
  </si>
  <si>
    <t xml:space="preserve"> - Doble radio, 5 GHz 802.11ac 3x3 MIMO y 2.4 GHz 802.11n 2x2 MIMO</t>
  </si>
  <si>
    <t xml:space="preserve"> - Soporte para doble banda.</t>
  </si>
  <si>
    <t xml:space="preserve"> - MU-MIMO 3x3.</t>
  </si>
  <si>
    <t xml:space="preserve"> - Hasta 1.7 Gbps desempeño agregado.</t>
  </si>
  <si>
    <t xml:space="preserve"> - DTIM configurable.</t>
  </si>
  <si>
    <t xml:space="preserve"> - Al menos 16 SSID.</t>
  </si>
  <si>
    <t xml:space="preserve"> - Soporte hasta de 255 clientes asociados por radio</t>
  </si>
  <si>
    <t>Estándares IEEE</t>
  </si>
  <si>
    <t xml:space="preserve"> - IEEE 802.11d</t>
  </si>
  <si>
    <t xml:space="preserve"> - IEEE 802.11n                                                                                                                                                                                                                                                                                                                                        </t>
  </si>
  <si>
    <t xml:space="preserve"> - IEEE 802.11ac</t>
  </si>
  <si>
    <t xml:space="preserve"> - IEEE 802.3af</t>
  </si>
  <si>
    <t xml:space="preserve"> - IEEE 802.3at</t>
  </si>
  <si>
    <t xml:space="preserve"> - Wi-FI Alliance Certified</t>
  </si>
  <si>
    <t>Incluir al menos:</t>
  </si>
  <si>
    <t xml:space="preserve"> - Un interfaz RJ-45 10/100/1000BASE-T autosensing con capacidad de soportar alimentación eléctrica vía estándar PoE/PoE+.</t>
  </si>
  <si>
    <t xml:space="preserve"> - Una interfaz de administración serial</t>
  </si>
  <si>
    <t xml:space="preserve"> - Radio Bluethoot Low Energy (BLE)</t>
  </si>
  <si>
    <t xml:space="preserve"> - Una interfaz USB 2.0</t>
  </si>
  <si>
    <t xml:space="preserve"> - Botón de reset</t>
  </si>
  <si>
    <t xml:space="preserve"> - Algoritmo de cifrado: AES, TLS, EAP, TTLS, TKIP, WPA, WPA2.</t>
  </si>
  <si>
    <t xml:space="preserve"> - Integración de Wireless Intrusion Prevention (WIP) para ofrecer protección y mitigación</t>
  </si>
  <si>
    <t xml:space="preserve"> - Identificación de servicios de seguridad y reputación de IP´s, clasificación, bloqueo malicioso de archivos, URL´s e IP´s</t>
  </si>
  <si>
    <t xml:space="preserve"> - Visibilidad y control a través de deep packet inspection (DPI) con el objetivo de clasificar, bloquear, priorizar o limitar ancho de banda de al menos 2500 aplicaciones.</t>
  </si>
  <si>
    <t xml:space="preserve"> - Autenticación por EAP-SIM, EAP-TLS, EAP-TTLS, PEAP.</t>
  </si>
  <si>
    <t xml:space="preserve"> - Deferenciación de grupos de usuarios inalámbricos dentro del mismo SSID con capacidad de asignación independiente de políticas de acceso.</t>
  </si>
  <si>
    <t xml:space="preserve"> - HTML con SSL</t>
  </si>
  <si>
    <t xml:space="preserve"> - Administración local (incluida en el mismo AP) para manejar al grupo de APs.</t>
  </si>
  <si>
    <t xml:space="preserve"> - Soporte de administración desde una herramienta de software del mismo fabricante</t>
  </si>
  <si>
    <t>1.2.4</t>
  </si>
  <si>
    <t>ACCESS POINT TIPO 3</t>
  </si>
  <si>
    <t>AP 345</t>
  </si>
  <si>
    <t xml:space="preserve">El Punto de Acceso Inalámbrico (AP) ofertado debe estar en capacidad de trabajar en una arquitectura basada en Controlador Inalámbrico dedicado.
La forma de operación debe ser seleccionada mediante comandos.
El oferente debe incluir todo el hardware, software y licenciamiento de tipo ENTERPRISE (AP, PEF, RFP, AW)  para agregar los access point a la solución actual. </t>
  </si>
  <si>
    <t xml:space="preserve"> - Tecnología two spatial stream.</t>
  </si>
  <si>
    <t xml:space="preserve"> - MU-MIMO 4x4.</t>
  </si>
  <si>
    <t xml:space="preserve"> - Hasta 3 Gbps desempeño agregado</t>
  </si>
  <si>
    <t xml:space="preserve"> - DTIM configurable con mínimo data rate por VSC.</t>
  </si>
  <si>
    <t xml:space="preserve"> - Un interfaz RJ-45 10/100/1000BASE-T autosensing con capacidad de soportar alimentación eléctrica vía estándar PoE.</t>
  </si>
  <si>
    <t xml:space="preserve">  - Una interfaz de administración serial                                                                                                                                                                                                                                                                                                                                                                       </t>
  </si>
  <si>
    <t xml:space="preserve">Radio Bluethoot Low Energy (BLE)                                                                                                        -  </t>
  </si>
  <si>
    <t>Una interfaz USB</t>
  </si>
  <si>
    <t>Botón de reset</t>
  </si>
  <si>
    <t>SOLUCIÓN DE CONTROL DE ACCESO A LA RED</t>
  </si>
  <si>
    <t>NETWORK ACCESS CONTROL</t>
  </si>
  <si>
    <r>
      <t>§</t>
    </r>
    <r>
      <rPr>
        <sz val="7"/>
        <color theme="1"/>
        <rFont val="Times New Roman"/>
        <family val="1"/>
      </rPr>
      <t xml:space="preserve">  </t>
    </r>
    <r>
      <rPr>
        <sz val="11"/>
        <color theme="1"/>
        <rFont val="Arial"/>
        <family val="2"/>
      </rPr>
      <t>Se deberá entregar una solución en alta disponibilidad ya sea en ambiente físico o virtual. Deberá entregarse el hardware para la instalación si se propone una solución virtualizada</t>
    </r>
  </si>
  <si>
    <r>
      <t>§</t>
    </r>
    <r>
      <rPr>
        <sz val="7"/>
        <color theme="1"/>
        <rFont val="Times New Roman"/>
        <family val="1"/>
      </rPr>
      <t xml:space="preserve">  </t>
    </r>
    <r>
      <rPr>
        <sz val="11"/>
        <color theme="1"/>
        <rFont val="Arial"/>
        <family val="2"/>
      </rPr>
      <t>La Alta disponibilidad debe permitir modalidad activo/activo</t>
    </r>
  </si>
  <si>
    <r>
      <t>§</t>
    </r>
    <r>
      <rPr>
        <sz val="7"/>
        <color theme="1"/>
        <rFont val="Times New Roman"/>
        <family val="1"/>
      </rPr>
      <t xml:space="preserve">  </t>
    </r>
    <r>
      <rPr>
        <sz val="11"/>
        <color theme="1"/>
        <rFont val="Arial"/>
        <family val="2"/>
      </rPr>
      <t>Se requiere que el failover en caso de fallas sea automático, sin necesidad de realizar tareas manuales.</t>
    </r>
  </si>
  <si>
    <t>Compatibilidad</t>
  </si>
  <si>
    <r>
      <t>§</t>
    </r>
    <r>
      <rPr>
        <sz val="7"/>
        <color theme="1"/>
        <rFont val="Times New Roman"/>
        <family val="1"/>
      </rPr>
      <t xml:space="preserve">  </t>
    </r>
    <r>
      <rPr>
        <sz val="11"/>
        <color theme="1"/>
        <rFont val="Arial"/>
        <family val="2"/>
      </rPr>
      <t>Debe ser 100% compatible con la solución inalámbrica instalada hoy en día en el INC (Aruba Networks) y debe poderse integrar de manera transparente en los switches ofertados</t>
    </r>
  </si>
  <si>
    <r>
      <t>§</t>
    </r>
    <r>
      <rPr>
        <sz val="7"/>
        <color theme="1"/>
        <rFont val="Times New Roman"/>
        <family val="1"/>
      </rPr>
      <t xml:space="preserve">  </t>
    </r>
    <r>
      <rPr>
        <sz val="11"/>
        <color theme="1"/>
        <rFont val="Arial"/>
        <family val="2"/>
      </rPr>
      <t xml:space="preserve">El NAC debe ser multi-marca. </t>
    </r>
  </si>
  <si>
    <r>
      <t>§</t>
    </r>
    <r>
      <rPr>
        <sz val="7"/>
        <color theme="1"/>
        <rFont val="Times New Roman"/>
        <family val="1"/>
      </rPr>
      <t xml:space="preserve">  </t>
    </r>
    <r>
      <rPr>
        <sz val="11"/>
        <color theme="1"/>
        <rFont val="Arial"/>
        <family val="2"/>
      </rPr>
      <t>Deberá permitir la integración con sistemas gestión de huéspedes, pacientes y cobro, tales como: Micros Opera PMS, Protel PMS, Silverbyte Optima PMS, Agilysis Visual One PMS, etc.</t>
    </r>
  </si>
  <si>
    <r>
      <t>§</t>
    </r>
    <r>
      <rPr>
        <sz val="7"/>
        <color theme="1"/>
        <rFont val="Times New Roman"/>
        <family val="1"/>
      </rPr>
      <t xml:space="preserve">  </t>
    </r>
    <r>
      <rPr>
        <sz val="11"/>
        <color theme="1"/>
        <rFont val="Arial"/>
        <family val="2"/>
      </rPr>
      <t>Deberá tener la capacidad de integración vía REST-based APIs, de manera nativa y sin costo adicional de licenciamiento, con soluciones de Seguridad Perimetral (Ej.: CheckPoint, Palo Alto, Fortinet, etc.), MDM/EMM (Ej.: Citrix, MobileIron, AirWatch), sistemas de gestión de tickets (Ej.: Service Now, y multiples factores de autenticación (Ej.: DUO, RSA SecurID), UEBA (IntroSpect)</t>
    </r>
  </si>
  <si>
    <t>Capacidad</t>
  </si>
  <si>
    <r>
      <t>§</t>
    </r>
    <r>
      <rPr>
        <sz val="7"/>
        <color theme="1"/>
        <rFont val="Times New Roman"/>
        <family val="1"/>
      </rPr>
      <t xml:space="preserve">  </t>
    </r>
    <r>
      <rPr>
        <sz val="11"/>
        <color theme="1"/>
        <rFont val="Arial"/>
        <family val="2"/>
      </rPr>
      <t>La solución deberá manejar mínimo 10.000 sesiones RADIUS activas concurrentes por cada appliance/máquina virtual</t>
    </r>
  </si>
  <si>
    <r>
      <t>§</t>
    </r>
    <r>
      <rPr>
        <sz val="7"/>
        <color theme="1"/>
        <rFont val="Times New Roman"/>
        <family val="1"/>
      </rPr>
      <t xml:space="preserve">  </t>
    </r>
    <r>
      <rPr>
        <sz val="11"/>
        <color theme="1"/>
        <rFont val="Arial"/>
        <family val="2"/>
      </rPr>
      <t>La solución debe licenciar 3000 dispositivos concurrentes.</t>
    </r>
  </si>
  <si>
    <r>
      <t>§</t>
    </r>
    <r>
      <rPr>
        <sz val="7"/>
        <color theme="1"/>
        <rFont val="Times New Roman"/>
        <family val="1"/>
      </rPr>
      <t xml:space="preserve">  </t>
    </r>
    <r>
      <rPr>
        <sz val="11"/>
        <color theme="1"/>
        <rFont val="Arial"/>
        <family val="2"/>
      </rPr>
      <t>Deberá proveer encriptación del tráfico sobre una red abierta mediante el estándar PEAP-Public</t>
    </r>
  </si>
  <si>
    <r>
      <t>§</t>
    </r>
    <r>
      <rPr>
        <sz val="7"/>
        <color theme="1"/>
        <rFont val="Times New Roman"/>
        <family val="1"/>
      </rPr>
      <t xml:space="preserve">  </t>
    </r>
    <r>
      <rPr>
        <sz val="11"/>
        <color theme="1"/>
        <rFont val="Arial"/>
        <family val="2"/>
      </rPr>
      <t>El NAC debe poder definir el acceso basado roles con restricciones en horarios, fechas y duración de la sesión.</t>
    </r>
  </si>
  <si>
    <r>
      <t>§</t>
    </r>
    <r>
      <rPr>
        <sz val="7"/>
        <color theme="1"/>
        <rFont val="Times New Roman"/>
        <family val="1"/>
      </rPr>
      <t xml:space="preserve">  </t>
    </r>
    <r>
      <rPr>
        <sz val="11"/>
        <color theme="1"/>
        <rFont val="Arial"/>
        <family val="2"/>
      </rPr>
      <t>El NAC deberá soportar el manejo de ancho de banda por tasa de transmisión de paquetes para usuarios invitados y para funcionarios del instituto, de forma que se controle el uso de la red y el consumo de ancho de banda de los mismos.</t>
    </r>
  </si>
  <si>
    <t>Políticas</t>
  </si>
  <si>
    <r>
      <t>§</t>
    </r>
    <r>
      <rPr>
        <sz val="7"/>
        <color theme="1"/>
        <rFont val="Times New Roman"/>
        <family val="1"/>
      </rPr>
      <t xml:space="preserve">  </t>
    </r>
    <r>
      <rPr>
        <sz val="11"/>
        <color theme="1"/>
        <rFont val="Arial"/>
        <family val="2"/>
      </rPr>
      <t>La política de seguridad deberá permitir tomar en consideración elementos contextuales como: horario, ubicación, tipo de dispositivo, versión de SO y nombre del dispositivo, entre otros</t>
    </r>
  </si>
  <si>
    <r>
      <t>§</t>
    </r>
    <r>
      <rPr>
        <sz val="7"/>
        <color theme="1"/>
        <rFont val="Times New Roman"/>
        <family val="1"/>
      </rPr>
      <t xml:space="preserve">  </t>
    </r>
    <r>
      <rPr>
        <sz val="11"/>
        <color theme="1"/>
        <rFont val="Arial"/>
        <family val="2"/>
      </rPr>
      <t>Deberá permitir la asignación de políticas de acceso basadas en roles, para poder asegurar anchos de banda, acceso a recursos específicos y duración de las conexiones, de acuerdo al tipo de invitado</t>
    </r>
  </si>
  <si>
    <r>
      <t>§</t>
    </r>
    <r>
      <rPr>
        <sz val="7"/>
        <color theme="1"/>
        <rFont val="Times New Roman"/>
        <family val="1"/>
      </rPr>
      <t xml:space="preserve">  </t>
    </r>
    <r>
      <rPr>
        <sz val="11"/>
        <color theme="1"/>
        <rFont val="Arial"/>
        <family val="2"/>
      </rPr>
      <t>Soporte para Assessment de postura, perfilamiento y autenticación web en ambientes de red multi-vendor y basado en protocolos estándar RADIUS y RADIUS CoA</t>
    </r>
  </si>
  <si>
    <r>
      <t>§</t>
    </r>
    <r>
      <rPr>
        <sz val="7"/>
        <color theme="1"/>
        <rFont val="Times New Roman"/>
        <family val="1"/>
      </rPr>
      <t xml:space="preserve">  </t>
    </r>
    <r>
      <rPr>
        <sz val="11"/>
        <color theme="1"/>
        <rFont val="Arial"/>
        <family val="2"/>
      </rPr>
      <t>Deberá controlar el acceso de usuarios y dispositivos a través de la red cableada (switches), inalámbrica (access points y controladores WiFi) y VPN (firewalls y concentradores VPN) de manera unificada</t>
    </r>
  </si>
  <si>
    <r>
      <t>§</t>
    </r>
    <r>
      <rPr>
        <sz val="7"/>
        <color theme="1"/>
        <rFont val="Times New Roman"/>
        <family val="1"/>
      </rPr>
      <t xml:space="preserve">  </t>
    </r>
    <r>
      <rPr>
        <sz val="11"/>
        <color theme="1"/>
        <rFont val="Arial"/>
        <family val="2"/>
      </rPr>
      <t xml:space="preserve">Deberá soportar la aplicación de políticas contextuales mediante servicios AAA: RADIUS, RADIUS CoA, TACACS+ y SNMP </t>
    </r>
  </si>
  <si>
    <r>
      <t>§</t>
    </r>
    <r>
      <rPr>
        <sz val="7"/>
        <color theme="1"/>
        <rFont val="Times New Roman"/>
        <family val="1"/>
      </rPr>
      <t xml:space="preserve">  </t>
    </r>
    <r>
      <rPr>
        <sz val="11"/>
        <color theme="1"/>
        <rFont val="Arial"/>
        <family val="2"/>
      </rPr>
      <t>Se requiere que la solución pueda aplicar políticas de acceso, perfilamiento y autenticación sin necesidad de habilitar privilegios de administración sobre los equipos</t>
    </r>
  </si>
  <si>
    <r>
      <t>§</t>
    </r>
    <r>
      <rPr>
        <sz val="7"/>
        <color theme="1"/>
        <rFont val="Times New Roman"/>
        <family val="1"/>
      </rPr>
      <t xml:space="preserve">  </t>
    </r>
    <r>
      <rPr>
        <sz val="11"/>
        <color theme="1"/>
        <rFont val="Arial"/>
        <family val="2"/>
      </rPr>
      <t>Deberá incluir sin costo adicional un componente de monitoreo y reportería con información en tiempo real e histórica sobre usuarios y dispositivos conectados, alertas, detalle de autenticación y autorización, consumo de anchos de banda</t>
    </r>
  </si>
  <si>
    <t>Deberá incluir en el licenciamiento base los siguientes servicios:</t>
  </si>
  <si>
    <r>
      <t>§</t>
    </r>
    <r>
      <rPr>
        <sz val="7"/>
        <color theme="1"/>
        <rFont val="Times New Roman"/>
        <family val="1"/>
      </rPr>
      <t xml:space="preserve">  </t>
    </r>
    <r>
      <rPr>
        <sz val="11"/>
        <color theme="1"/>
        <rFont val="Arial"/>
        <family val="2"/>
      </rPr>
      <t>802.1X</t>
    </r>
  </si>
  <si>
    <r>
      <t>§</t>
    </r>
    <r>
      <rPr>
        <sz val="7"/>
        <color theme="1"/>
        <rFont val="Times New Roman"/>
        <family val="1"/>
      </rPr>
      <t xml:space="preserve">  </t>
    </r>
    <r>
      <rPr>
        <sz val="11"/>
        <color theme="1"/>
        <rFont val="Arial"/>
        <family val="2"/>
      </rPr>
      <t>Autenticación por MAC Address</t>
    </r>
  </si>
  <si>
    <r>
      <t>§</t>
    </r>
    <r>
      <rPr>
        <sz val="7"/>
        <color theme="1"/>
        <rFont val="Times New Roman"/>
        <family val="1"/>
      </rPr>
      <t xml:space="preserve">  </t>
    </r>
    <r>
      <rPr>
        <sz val="11"/>
        <color theme="1"/>
        <rFont val="Arial"/>
        <family val="2"/>
      </rPr>
      <t>TACACS+</t>
    </r>
  </si>
  <si>
    <r>
      <t>§</t>
    </r>
    <r>
      <rPr>
        <sz val="7"/>
        <color theme="1"/>
        <rFont val="Times New Roman"/>
        <family val="1"/>
      </rPr>
      <t xml:space="preserve">  </t>
    </r>
    <r>
      <rPr>
        <sz val="11"/>
        <color theme="1"/>
        <rFont val="Arial"/>
        <family val="2"/>
      </rPr>
      <t>Enforcement a través de SNMP</t>
    </r>
  </si>
  <si>
    <r>
      <t>§</t>
    </r>
    <r>
      <rPr>
        <sz val="7"/>
        <color theme="1"/>
        <rFont val="Times New Roman"/>
        <family val="1"/>
      </rPr>
      <t xml:space="preserve">  </t>
    </r>
    <r>
      <rPr>
        <sz val="11"/>
        <color theme="1"/>
        <rFont val="Arial"/>
        <family val="2"/>
      </rPr>
      <t>Perfilamiento de dispositivos</t>
    </r>
  </si>
  <si>
    <r>
      <t>§</t>
    </r>
    <r>
      <rPr>
        <sz val="7"/>
        <color theme="1"/>
        <rFont val="Times New Roman"/>
        <family val="1"/>
      </rPr>
      <t xml:space="preserve">  </t>
    </r>
    <r>
      <rPr>
        <sz val="11"/>
        <color theme="1"/>
        <rFont val="Arial"/>
        <family val="2"/>
      </rPr>
      <t>Integraciones con terceros mediante REST APIs</t>
    </r>
  </si>
  <si>
    <r>
      <t>§</t>
    </r>
    <r>
      <rPr>
        <sz val="7"/>
        <color theme="1"/>
        <rFont val="Times New Roman"/>
        <family val="1"/>
      </rPr>
      <t xml:space="preserve">  </t>
    </r>
    <r>
      <rPr>
        <sz val="11"/>
        <color theme="1"/>
        <rFont val="Arial"/>
        <family val="2"/>
      </rPr>
      <t>Se requiere que la solución pueda perfilar y categorizar los dispositivos que se conectan a la red sin licenciamiento adicional.</t>
    </r>
  </si>
  <si>
    <r>
      <t>§</t>
    </r>
    <r>
      <rPr>
        <sz val="7"/>
        <color theme="1"/>
        <rFont val="Times New Roman"/>
        <family val="1"/>
      </rPr>
      <t xml:space="preserve">  </t>
    </r>
    <r>
      <rPr>
        <sz val="11"/>
        <color theme="1"/>
        <rFont val="Arial"/>
        <family val="2"/>
      </rPr>
      <t>La solución deberá soportar bases de dato SQL como fuente de autenticación sin necesidad de agregar licenciamiento o plugins adicionales</t>
    </r>
  </si>
  <si>
    <r>
      <t>§</t>
    </r>
    <r>
      <rPr>
        <sz val="7"/>
        <color theme="1"/>
        <rFont val="Times New Roman"/>
        <family val="1"/>
      </rPr>
      <t xml:space="preserve">  </t>
    </r>
    <r>
      <rPr>
        <sz val="11"/>
        <color theme="1"/>
        <rFont val="Arial"/>
        <family val="2"/>
      </rPr>
      <t>Licenciamiento Software Network Access Control para 3000 usuarios concurrentes y características según ficha técnica, se debe incluir certificado digital, para el correcto funcionamiento del dispositivo.</t>
    </r>
  </si>
  <si>
    <t>Perfilamiento</t>
  </si>
  <si>
    <r>
      <t>§</t>
    </r>
    <r>
      <rPr>
        <sz val="7"/>
        <color theme="1"/>
        <rFont val="Times New Roman"/>
        <family val="1"/>
      </rPr>
      <t xml:space="preserve">  </t>
    </r>
    <r>
      <rPr>
        <sz val="11"/>
        <color theme="1"/>
        <rFont val="Arial"/>
        <family val="2"/>
      </rPr>
      <t>Deberá soportar los siguientes métodos de perfilamiento:</t>
    </r>
  </si>
  <si>
    <r>
      <t>§</t>
    </r>
    <r>
      <rPr>
        <sz val="7"/>
        <color theme="1"/>
        <rFont val="Times New Roman"/>
        <family val="1"/>
      </rPr>
      <t xml:space="preserve">  </t>
    </r>
    <r>
      <rPr>
        <sz val="11"/>
        <color theme="1"/>
        <rFont val="Arial"/>
        <family val="2"/>
      </rPr>
      <t>Activo: Nmap, WMI, SSH, SNMP</t>
    </r>
  </si>
  <si>
    <r>
      <t>§</t>
    </r>
    <r>
      <rPr>
        <sz val="7"/>
        <color theme="1"/>
        <rFont val="Times New Roman"/>
        <family val="1"/>
      </rPr>
      <t xml:space="preserve">  </t>
    </r>
    <r>
      <rPr>
        <sz val="11"/>
        <color theme="1"/>
        <rFont val="Arial"/>
        <family val="2"/>
      </rPr>
      <t>Pasivo: MAC OUI, DHCP, TCP, Netflow V5/V10, IPFIX, sFLOW, Puerto ‘SPAN’, HTTP User-Agent, IF-MAP</t>
    </r>
  </si>
  <si>
    <r>
      <t>§</t>
    </r>
    <r>
      <rPr>
        <sz val="7"/>
        <color theme="1"/>
        <rFont val="Times New Roman"/>
        <family val="1"/>
      </rPr>
      <t xml:space="preserve">  </t>
    </r>
    <r>
      <rPr>
        <sz val="11"/>
        <color theme="1"/>
        <rFont val="Arial"/>
        <family val="2"/>
      </rPr>
      <t>Integrados y de terceros: Desde la solución de BYOD y de chequeo de postura, EMM/MDM, Rapid7, Cisco device sensor.</t>
    </r>
  </si>
  <si>
    <r>
      <t>§</t>
    </r>
    <r>
      <rPr>
        <sz val="7"/>
        <color theme="1"/>
        <rFont val="Times New Roman"/>
        <family val="1"/>
      </rPr>
      <t xml:space="preserve">  </t>
    </r>
    <r>
      <rPr>
        <sz val="11"/>
        <color theme="1"/>
        <rFont val="Arial"/>
        <family val="2"/>
      </rPr>
      <t>La solución deberá soportar perfilamiento para despliegues con direccionamiento IP fijo.</t>
    </r>
  </si>
  <si>
    <r>
      <t>§</t>
    </r>
    <r>
      <rPr>
        <sz val="7"/>
        <color theme="1"/>
        <rFont val="Times New Roman"/>
        <family val="1"/>
      </rPr>
      <t xml:space="preserve">  </t>
    </r>
    <r>
      <rPr>
        <sz val="11"/>
        <color theme="1"/>
        <rFont val="Arial"/>
        <family val="2"/>
      </rPr>
      <t>La solución deberá ser capaz de actuar como entidad certificadora Root o Intermediaria</t>
    </r>
  </si>
  <si>
    <r>
      <t>§</t>
    </r>
    <r>
      <rPr>
        <sz val="7"/>
        <color theme="1"/>
        <rFont val="Times New Roman"/>
        <family val="1"/>
      </rPr>
      <t xml:space="preserve">  </t>
    </r>
    <r>
      <rPr>
        <sz val="11"/>
        <color theme="1"/>
        <rFont val="Arial"/>
        <family val="2"/>
      </rPr>
      <t>Deberá proveer la opción de auto registro con confirmación de cuenta vía impresión de ticket, SMS o e-mail, para asegurar que los datos ingresados por los usuarios serán válidos</t>
    </r>
  </si>
  <si>
    <r>
      <t>§</t>
    </r>
    <r>
      <rPr>
        <sz val="7"/>
        <color theme="1"/>
        <rFont val="Times New Roman"/>
        <family val="1"/>
      </rPr>
      <t xml:space="preserve">  </t>
    </r>
    <r>
      <rPr>
        <sz val="11"/>
        <color theme="1"/>
        <rFont val="Arial"/>
        <family val="2"/>
      </rPr>
      <t>La solución deberá soportar SAML tanto como SP e IdP y el protocolo Oauth para habilitar Single Sign On con aplicaciones y portales externos</t>
    </r>
  </si>
  <si>
    <r>
      <t>§</t>
    </r>
    <r>
      <rPr>
        <sz val="7"/>
        <color theme="1"/>
        <rFont val="Times New Roman"/>
        <family val="1"/>
      </rPr>
      <t xml:space="preserve">  </t>
    </r>
    <r>
      <rPr>
        <sz val="11"/>
        <color theme="1"/>
        <rFont val="Arial"/>
        <family val="2"/>
      </rPr>
      <t>Deberá permitir que antes de que un usuario externo se pueda conectar, el acceso deba ser aprobado por un usuario corporativo (auto-registro con sponsor)</t>
    </r>
  </si>
  <si>
    <r>
      <t>§</t>
    </r>
    <r>
      <rPr>
        <sz val="7"/>
        <color theme="1"/>
        <rFont val="Times New Roman"/>
        <family val="1"/>
      </rPr>
      <t xml:space="preserve">  </t>
    </r>
    <r>
      <rPr>
        <sz val="11"/>
        <color theme="1"/>
        <rFont val="Arial"/>
        <family val="2"/>
      </rPr>
      <t>Deberá permitir que la validez de las cuentas de invitados sea configurable en base a tiempo, anchos de banda utilizados, horario de conexión, entre otros</t>
    </r>
  </si>
  <si>
    <r>
      <t>§</t>
    </r>
    <r>
      <rPr>
        <sz val="7"/>
        <color theme="1"/>
        <rFont val="Times New Roman"/>
        <family val="1"/>
      </rPr>
      <t xml:space="preserve">  </t>
    </r>
    <r>
      <rPr>
        <sz val="11"/>
        <color theme="1"/>
        <rFont val="Arial"/>
        <family val="2"/>
      </rPr>
      <t>Deberá permitir la personalización total del portal cautivo con logos, publicidad, videos, encuestas, etc.</t>
    </r>
  </si>
  <si>
    <r>
      <t>§</t>
    </r>
    <r>
      <rPr>
        <sz val="7"/>
        <color theme="1"/>
        <rFont val="Times New Roman"/>
        <family val="1"/>
      </rPr>
      <t xml:space="preserve">  </t>
    </r>
    <r>
      <rPr>
        <sz val="11"/>
        <color theme="1"/>
        <rFont val="Arial"/>
        <family val="2"/>
      </rPr>
      <t>Deberá proveer la opción de acceder a la red a través de las redes sociales Facebook, Twitter, LinkedIn y Google</t>
    </r>
  </si>
  <si>
    <r>
      <t>§</t>
    </r>
    <r>
      <rPr>
        <sz val="7"/>
        <color theme="1"/>
        <rFont val="Times New Roman"/>
        <family val="1"/>
      </rPr>
      <t xml:space="preserve">  </t>
    </r>
    <r>
      <rPr>
        <sz val="11"/>
        <color theme="1"/>
        <rFont val="Arial"/>
        <family val="2"/>
      </rPr>
      <t>Deberá permitir realizar Caching de direcciones MAC por cierta cantidad de tiempo, para evitar que los usuarios recurrentes tengan que introducir constantemente sus credenciales</t>
    </r>
  </si>
  <si>
    <r>
      <t>§</t>
    </r>
    <r>
      <rPr>
        <sz val="7"/>
        <color theme="1"/>
        <rFont val="Times New Roman"/>
        <family val="1"/>
      </rPr>
      <t xml:space="preserve">  </t>
    </r>
    <r>
      <rPr>
        <sz val="11"/>
        <color theme="1"/>
        <rFont val="Arial"/>
        <family val="2"/>
      </rPr>
      <t>Deberá permitir asignar accesos basados en roles a los operadores que crean o modifican las cuentas de usuarios</t>
    </r>
  </si>
  <si>
    <r>
      <t>§</t>
    </r>
    <r>
      <rPr>
        <sz val="7"/>
        <color theme="1"/>
        <rFont val="Times New Roman"/>
        <family val="1"/>
      </rPr>
      <t xml:space="preserve">  </t>
    </r>
    <r>
      <rPr>
        <sz val="11"/>
        <color theme="1"/>
        <rFont val="Arial"/>
        <family val="2"/>
      </rPr>
      <t>La solución deberá soportar autenticación vía social login con Facebook, LinkedIn, Google y Twitter</t>
    </r>
  </si>
  <si>
    <t>Portal Cautivo</t>
  </si>
  <si>
    <r>
      <t>§</t>
    </r>
    <r>
      <rPr>
        <sz val="7"/>
        <color theme="1"/>
        <rFont val="Times New Roman"/>
        <family val="1"/>
      </rPr>
      <t xml:space="preserve">  </t>
    </r>
    <r>
      <rPr>
        <sz val="11"/>
        <color theme="1"/>
        <rFont val="Arial"/>
        <family val="2"/>
      </rPr>
      <t>La solución debe incluir un portal cautivo en capacidad de ofrecer la captura de información, permitir formularios, etc.</t>
    </r>
  </si>
  <si>
    <r>
      <t>§</t>
    </r>
    <r>
      <rPr>
        <sz val="7"/>
        <color theme="1"/>
        <rFont val="Times New Roman"/>
        <family val="1"/>
      </rPr>
      <t xml:space="preserve">  </t>
    </r>
    <r>
      <rPr>
        <sz val="11"/>
        <color theme="1"/>
        <rFont val="Arial"/>
        <family val="2"/>
      </rPr>
      <t>La solución de portal cautivo tiene que tener la capacidad de ser presentada en SSIDs de otros fabricantes sin perder funcionalidades (portal cautivo multi-marca).</t>
    </r>
  </si>
  <si>
    <r>
      <t>§</t>
    </r>
    <r>
      <rPr>
        <sz val="7"/>
        <color theme="1"/>
        <rFont val="Times New Roman"/>
        <family val="1"/>
      </rPr>
      <t xml:space="preserve">  </t>
    </r>
    <r>
      <rPr>
        <sz val="11"/>
        <color theme="1"/>
        <rFont val="Arial"/>
        <family val="2"/>
      </rPr>
      <t>El portal cautivo deberá ser altamente personalizable</t>
    </r>
  </si>
  <si>
    <r>
      <t>§</t>
    </r>
    <r>
      <rPr>
        <sz val="7"/>
        <color theme="1"/>
        <rFont val="Times New Roman"/>
        <family val="1"/>
      </rPr>
      <t xml:space="preserve">  </t>
    </r>
    <r>
      <rPr>
        <sz val="11"/>
        <color theme="1"/>
        <rFont val="Arial"/>
        <family val="2"/>
      </rPr>
      <t>Deberá ajustar de manera automática el tamaño del portal, de acuerdo al dispositivo con el cual se conectan los usuarios</t>
    </r>
  </si>
  <si>
    <r>
      <t>§</t>
    </r>
    <r>
      <rPr>
        <sz val="7"/>
        <color theme="1"/>
        <rFont val="Times New Roman"/>
        <family val="1"/>
      </rPr>
      <t xml:space="preserve">  </t>
    </r>
    <r>
      <rPr>
        <sz val="11"/>
        <color theme="1"/>
        <rFont val="Arial"/>
        <family val="2"/>
      </rPr>
      <t>El portal cautivo deberá ser capaz de integrarse con soluciones de PMS, pago por uso y publicidad</t>
    </r>
  </si>
  <si>
    <t>Soporte y Garantía</t>
  </si>
  <si>
    <t>La garantía deberá ser de 5 años directo con el fabricante, en horario 7x24. Para el hardware la garantía deberá ser On site con 4 horas de respuesta.</t>
  </si>
  <si>
    <t>4.1</t>
  </si>
  <si>
    <t>EMR-311</t>
  </si>
  <si>
    <t>SERVICIOS PROFESIONALES</t>
  </si>
  <si>
    <t xml:space="preserve">TOTAL </t>
  </si>
  <si>
    <t>Duración de al menos 5 años, con nivel NBD directo con el fabricante para el hardware de la controladora ofrecida</t>
  </si>
  <si>
    <t>SERVICIOS CABLEADO ESTRUCTURADO</t>
  </si>
  <si>
    <t>Control de acceso a la red (NAC)</t>
  </si>
  <si>
    <t xml:space="preserve">Descripción del servicio; ver Anexo Tecnico 3, numeral 3.2. Instalación y Configuración y puesta en marcha de Servicios de redes de voz, datos y conectividad. </t>
  </si>
  <si>
    <t xml:space="preserve">Rediseño, Instalación, migración, normalización y organización de cableado estructurado </t>
  </si>
  <si>
    <t>Descripción del servicio; ver Anexo Tecnico 3, numeral 3.3 Rediseño, Instalación, migración, normalización y organización de cableado estructurado</t>
  </si>
  <si>
    <t xml:space="preserve">Instalación y Configuración y puesta en marcha de Servicios de redes de voz, datos y conectividad. </t>
  </si>
  <si>
    <t>5.1</t>
  </si>
  <si>
    <t>EMR-410</t>
  </si>
  <si>
    <t>3.1</t>
  </si>
  <si>
    <t>2.1.1</t>
  </si>
  <si>
    <t>1.1.1</t>
  </si>
  <si>
    <t>Costo Productos Servicios</t>
  </si>
  <si>
    <t>Diligenciar por parte del oferente</t>
  </si>
  <si>
    <t>ARCHIVO EXCEL COSTOSTecnicos_InfraestructuraIMG.XLSX</t>
  </si>
  <si>
    <t>EMR- No.</t>
  </si>
  <si>
    <t>SERVICIOS DE CONECTIVIDAD</t>
  </si>
  <si>
    <t>Conectividad</t>
  </si>
  <si>
    <t>CORREO ELECTRONICO:</t>
  </si>
  <si>
    <t>2.1</t>
  </si>
  <si>
    <t>1.1</t>
  </si>
  <si>
    <t>3.1.1</t>
  </si>
  <si>
    <t>5.1.1</t>
  </si>
  <si>
    <t>SERVICIOS DE AGENDAMIENTO</t>
  </si>
  <si>
    <t>1.2</t>
  </si>
  <si>
    <t>Servicio de Admisión por Primera vez</t>
  </si>
  <si>
    <t>Servicio Modificación de citas</t>
  </si>
  <si>
    <t>Servicio Cancelación de citas</t>
  </si>
  <si>
    <t>Servicio Confirmación de citas</t>
  </si>
  <si>
    <t>Información y preguntas frecuentes</t>
  </si>
  <si>
    <t>Servicio de Click to Call</t>
  </si>
  <si>
    <t>Servicio de Web Call Back</t>
  </si>
  <si>
    <t>Email</t>
  </si>
  <si>
    <t>Chat/ChatBot</t>
  </si>
  <si>
    <t>AudioBot</t>
  </si>
  <si>
    <t>WhatsApp</t>
  </si>
  <si>
    <t>SMS Doble Vía</t>
  </si>
  <si>
    <t>Seguimiento y control de la operación.</t>
  </si>
  <si>
    <t>Generación de Indicadores KPI</t>
  </si>
  <si>
    <t>Formulación y Seguimiento de ANS – (Acuerdos de Niveles de Servicio)</t>
  </si>
  <si>
    <t>Plataforma de Contact Center.</t>
  </si>
  <si>
    <t>Plataforma de chat web + WhatsApp, click to Call, web Call back. Audiobot, ChatBOT</t>
  </si>
  <si>
    <t>Reporte de SMS</t>
  </si>
  <si>
    <t>Grabación de llamadas</t>
  </si>
  <si>
    <t>Indicadores de gestión de la operación.</t>
  </si>
  <si>
    <t>Entrega de informes estadísticos</t>
  </si>
  <si>
    <t>Documentación de Infraestructura de conectividad</t>
  </si>
  <si>
    <t>Planta Telefónica</t>
  </si>
  <si>
    <t>troncales SIP</t>
  </si>
  <si>
    <t>Servidor de correo</t>
  </si>
  <si>
    <t>Aplicaciones</t>
  </si>
  <si>
    <t>VPN</t>
  </si>
  <si>
    <t>Línea 01-8000.</t>
  </si>
  <si>
    <t>IVR</t>
  </si>
  <si>
    <t>Base de datos</t>
  </si>
  <si>
    <t>Plataforma de Grabación</t>
  </si>
  <si>
    <t>Números de atención al paciente</t>
  </si>
  <si>
    <t>Teléfonos públicos</t>
  </si>
  <si>
    <t>SEGURIDAD DE LA INFORMACIÓN</t>
  </si>
  <si>
    <t>Gestión de seguridad y confidencialidad</t>
  </si>
  <si>
    <t xml:space="preserve">Seguridad Infraestructura Física </t>
  </si>
  <si>
    <t>Control de acceso</t>
  </si>
  <si>
    <t>Seguridad Lógica</t>
  </si>
  <si>
    <t>6.1</t>
  </si>
  <si>
    <t>Diagnóstico del entorno</t>
  </si>
  <si>
    <t>Planeación del cambio</t>
  </si>
  <si>
    <t>Ejecución del cambio</t>
  </si>
  <si>
    <t>Mantenimiento de los cambios</t>
  </si>
  <si>
    <t>1.1.2</t>
  </si>
  <si>
    <t>1.1.3</t>
  </si>
  <si>
    <t>1.1.4</t>
  </si>
  <si>
    <t>1.1.5</t>
  </si>
  <si>
    <t>1.1.6</t>
  </si>
  <si>
    <t>EMR-101</t>
  </si>
  <si>
    <t>EMR-102</t>
  </si>
  <si>
    <t>EMR-103</t>
  </si>
  <si>
    <t>EMR-104</t>
  </si>
  <si>
    <t>EMR-105</t>
  </si>
  <si>
    <t>EMR-106</t>
  </si>
  <si>
    <t>SERVICIOS CANALES DE ATENCION</t>
  </si>
  <si>
    <t>2.1.2</t>
  </si>
  <si>
    <t>2.1.3</t>
  </si>
  <si>
    <t>2.1.4</t>
  </si>
  <si>
    <t>2.1.5</t>
  </si>
  <si>
    <t>2.1.6</t>
  </si>
  <si>
    <t>2.1.7</t>
  </si>
  <si>
    <t>2.1.8</t>
  </si>
  <si>
    <t>EMR-201</t>
  </si>
  <si>
    <t>EMR-202</t>
  </si>
  <si>
    <t>EMR-203</t>
  </si>
  <si>
    <t>EMR-204</t>
  </si>
  <si>
    <t>EMR-205</t>
  </si>
  <si>
    <t>EMR-206</t>
  </si>
  <si>
    <t>EMR-207</t>
  </si>
  <si>
    <t xml:space="preserve">Servicio de atención Línea de Telefónica </t>
  </si>
  <si>
    <t>HERRAMIENTAS DE GESTIÓN</t>
  </si>
  <si>
    <t>SERVICIO DE HERRAMIENTAS DE GESTIÓN</t>
  </si>
  <si>
    <t>3.1.2</t>
  </si>
  <si>
    <t>3.1.3</t>
  </si>
  <si>
    <t>3.1.4</t>
  </si>
  <si>
    <t>3.1.5</t>
  </si>
  <si>
    <t>3.1.6</t>
  </si>
  <si>
    <t>3.1.7</t>
  </si>
  <si>
    <t>3.1.8</t>
  </si>
  <si>
    <t>3.1.9</t>
  </si>
  <si>
    <t>EMR-301</t>
  </si>
  <si>
    <t>EMR-302</t>
  </si>
  <si>
    <t>EMR-303</t>
  </si>
  <si>
    <t>EMR-304</t>
  </si>
  <si>
    <t>EMR-305</t>
  </si>
  <si>
    <t>EMR-306</t>
  </si>
  <si>
    <t>EMR-307</t>
  </si>
  <si>
    <t>EMR-308</t>
  </si>
  <si>
    <t>5.1.2</t>
  </si>
  <si>
    <t>5.1.3</t>
  </si>
  <si>
    <t>5.1.4</t>
  </si>
  <si>
    <t>5.1.5</t>
  </si>
  <si>
    <t>5.1.6</t>
  </si>
  <si>
    <t>5.1.7</t>
  </si>
  <si>
    <t>5.1.8</t>
  </si>
  <si>
    <t>5.1.9</t>
  </si>
  <si>
    <t>5.1.10</t>
  </si>
  <si>
    <t>5.1.11</t>
  </si>
  <si>
    <t>5.1.12</t>
  </si>
  <si>
    <t>5.1.13</t>
  </si>
  <si>
    <t>EMR-401</t>
  </si>
  <si>
    <t>EMR-402</t>
  </si>
  <si>
    <t>EMR-403</t>
  </si>
  <si>
    <t>EMR-404</t>
  </si>
  <si>
    <t>EMR-405</t>
  </si>
  <si>
    <t>EMR-406</t>
  </si>
  <si>
    <t>EMR-407</t>
  </si>
  <si>
    <t>EMR-408</t>
  </si>
  <si>
    <t>EMR-409</t>
  </si>
  <si>
    <t>EMR-412</t>
  </si>
  <si>
    <t>Tarifas de servicios de telecomunicaciones</t>
  </si>
  <si>
    <t>EMR-500</t>
  </si>
  <si>
    <t>EMR-501</t>
  </si>
  <si>
    <t>EMR-502</t>
  </si>
  <si>
    <t>EMR-503</t>
  </si>
  <si>
    <t>EMR-208</t>
  </si>
  <si>
    <t>EMR-309</t>
  </si>
  <si>
    <t>EMR-413</t>
  </si>
  <si>
    <t>GESTION DEL CAMBIO</t>
  </si>
  <si>
    <t>6.1.1</t>
  </si>
  <si>
    <t>6.1.2</t>
  </si>
  <si>
    <t>6.1.3</t>
  </si>
  <si>
    <t>6.1.4</t>
  </si>
  <si>
    <t>EMR-601</t>
  </si>
  <si>
    <t>EMR-602</t>
  </si>
  <si>
    <t>EMR-603</t>
  </si>
  <si>
    <t>EMR-604</t>
  </si>
  <si>
    <t>SERVICIOS OFERTADOS</t>
  </si>
  <si>
    <t>1.3</t>
  </si>
  <si>
    <t>Año</t>
  </si>
  <si>
    <t>Meses de servicios</t>
  </si>
  <si>
    <t>Total de servicios</t>
  </si>
  <si>
    <t>Total de servicios por año</t>
  </si>
  <si>
    <t>Nota:  :  El valor del presupuesto máximo estimado por mes para el pago de los servicios será de Noventa y cinco millones de pesos MCTE ($95.000.000).  incluido todo tipo de impuestos, tasas y contribuciones a que haya lugar.</t>
  </si>
  <si>
    <t>Servicio Agendamiento de citas</t>
  </si>
  <si>
    <t>Si los valores de las columnas Costos Mensuales y Total Servicios por año, no estan en verde, es un indicador de que los valores tope mensuales estimados sobrepasan los limites de presupuesto</t>
  </si>
  <si>
    <t xml:space="preserve"> </t>
  </si>
  <si>
    <t xml:space="preserve">Documento de Planeación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</si>
</sst>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 #,##0.00_);_(&quot;$&quot;\ * \(#,##0.00\);_(&quot;$&quot;\ * &quot;-&quot;??_);_(@_)"/>
    <numFmt numFmtId="164" formatCode="_-&quot;$&quot;\ * #,##0_-;\-&quot;$&quot;\ * #,##0_-;_-&quot;$&quot;\ * &quot;-&quot;_-;_-@_-"/>
    <numFmt numFmtId="165" formatCode="_ [$$-240A]\ * #,##0.00_ ;_ [$$-240A]\ * \-#,##0.00_ ;_ [$$-240A]\ * &quot;-&quot;??_ ;_ @_ "/>
    <numFmt numFmtId="166" formatCode="_(&quot;$&quot;\ * #,##0_);_(&quot;$&quot;\ * \(#,##0\);_(&quot;$&quot;\ * &quot;-&quot;??_);_(@_)"/>
    <numFmt numFmtId="167" formatCode="_ [$$-240A]\ * #,##0_ ;_ [$$-240A]\ * \-#,##0_ ;_ [$$-240A]\ * &quot;-&quot;??_ ;_ @_ "/>
    <numFmt numFmtId="168" formatCode="_-&quot;$&quot;\ * #,##0.00_-;\-&quot;$&quot;\ * #,##0.00_-;_-&quot;$&quot;\ * &quot;-&quot;??_-;_-@_-"/>
    <numFmt numFmtId="169" formatCode="&quot;$&quot;\ #,##0"/>
  </numFmts>
  <fonts count="39" x14ac:knownFonts="1">
    <font>
      <sz val="11"/>
      <color theme="1"/>
      <name val="Calibri"/>
      <family val="2"/>
      <scheme val="minor"/>
    </font>
    <font>
      <sz val="10"/>
      <name val="Arial"/>
      <family val="2"/>
    </font>
    <font>
      <sz val="8"/>
      <name val="Verdana"/>
      <family val="2"/>
    </font>
    <font>
      <b/>
      <sz val="11"/>
      <name val="Verdana"/>
      <family val="2"/>
    </font>
    <font>
      <b/>
      <sz val="8"/>
      <name val="Verdana"/>
      <family val="2"/>
    </font>
    <font>
      <b/>
      <sz val="10"/>
      <color indexed="9"/>
      <name val="Verdana"/>
      <family val="2"/>
    </font>
    <font>
      <b/>
      <sz val="9"/>
      <name val="Verdana"/>
      <family val="2"/>
    </font>
    <font>
      <sz val="10"/>
      <name val="Verdana"/>
      <family val="2"/>
    </font>
    <font>
      <b/>
      <sz val="10"/>
      <name val="Verdana"/>
      <family val="2"/>
    </font>
    <font>
      <b/>
      <sz val="10"/>
      <color theme="0"/>
      <name val="Verdana"/>
      <family val="2"/>
    </font>
    <font>
      <sz val="11"/>
      <color theme="1"/>
      <name val="Calibri"/>
      <family val="2"/>
      <scheme val="minor"/>
    </font>
    <font>
      <b/>
      <sz val="11"/>
      <color theme="1"/>
      <name val="Calibri"/>
      <family val="2"/>
      <scheme val="minor"/>
    </font>
    <font>
      <sz val="9"/>
      <name val="Arial"/>
      <family val="2"/>
    </font>
    <font>
      <b/>
      <sz val="11"/>
      <color theme="0"/>
      <name val="Verdana"/>
      <family val="2"/>
    </font>
    <font>
      <sz val="11"/>
      <name val="Calibri"/>
      <family val="2"/>
      <scheme val="minor"/>
    </font>
    <font>
      <sz val="9"/>
      <name val="Calibri"/>
      <family val="2"/>
      <scheme val="minor"/>
    </font>
    <font>
      <sz val="10"/>
      <name val="Calibri"/>
      <family val="2"/>
      <scheme val="minor"/>
    </font>
    <font>
      <b/>
      <sz val="9"/>
      <color theme="0"/>
      <name val="Verdana"/>
      <family val="2"/>
    </font>
    <font>
      <b/>
      <sz val="8"/>
      <color theme="0"/>
      <name val="Verdana"/>
      <family val="2"/>
    </font>
    <font>
      <b/>
      <sz val="11"/>
      <color rgb="FFFFFFFF"/>
      <name val="Arial"/>
      <family val="2"/>
    </font>
    <font>
      <b/>
      <sz val="11"/>
      <color rgb="FF000000"/>
      <name val="Arial"/>
      <family val="2"/>
    </font>
    <font>
      <sz val="11"/>
      <color rgb="FF000000"/>
      <name val="Arial"/>
      <family val="2"/>
    </font>
    <font>
      <b/>
      <sz val="12"/>
      <color theme="0"/>
      <name val="Calibri"/>
      <family val="2"/>
      <scheme val="minor"/>
    </font>
    <font>
      <sz val="10"/>
      <color theme="1"/>
      <name val="Calibri"/>
      <family val="2"/>
      <scheme val="minor"/>
    </font>
    <font>
      <u/>
      <sz val="10"/>
      <color theme="1"/>
      <name val="Calibri"/>
      <family val="2"/>
      <scheme val="minor"/>
    </font>
    <font>
      <sz val="10"/>
      <color rgb="FF000000"/>
      <name val="Arial"/>
      <family val="2"/>
    </font>
    <font>
      <sz val="10"/>
      <color theme="1"/>
      <name val="Arial"/>
      <family val="2"/>
    </font>
    <font>
      <sz val="11"/>
      <color rgb="FF000000"/>
      <name val="Calibri"/>
      <family val="2"/>
      <scheme val="minor"/>
    </font>
    <font>
      <sz val="11"/>
      <color theme="1"/>
      <name val="Wingdings"/>
      <charset val="2"/>
    </font>
    <font>
      <sz val="7"/>
      <color theme="1"/>
      <name val="Times New Roman"/>
      <family val="1"/>
    </font>
    <font>
      <sz val="11"/>
      <color theme="1"/>
      <name val="Arial"/>
      <family val="2"/>
    </font>
    <font>
      <b/>
      <sz val="11"/>
      <color theme="0"/>
      <name val="Calibri"/>
      <family val="2"/>
      <scheme val="minor"/>
    </font>
    <font>
      <sz val="11"/>
      <color theme="0"/>
      <name val="Calibri"/>
      <family val="2"/>
      <scheme val="minor"/>
    </font>
    <font>
      <sz val="11"/>
      <color rgb="FF006100"/>
      <name val="Calibri"/>
      <family val="2"/>
      <scheme val="minor"/>
    </font>
    <font>
      <b/>
      <sz val="11"/>
      <color rgb="FF3F3F3F"/>
      <name val="Calibri"/>
      <family val="2"/>
      <scheme val="minor"/>
    </font>
    <font>
      <b/>
      <sz val="11"/>
      <color rgb="FFFA7D00"/>
      <name val="Calibri"/>
      <family val="2"/>
      <scheme val="minor"/>
    </font>
    <font>
      <sz val="8"/>
      <color theme="1"/>
      <name val="Arial"/>
      <family val="2"/>
    </font>
    <font>
      <sz val="9"/>
      <color rgb="FFFF0000"/>
      <name val="Calibri"/>
      <family val="2"/>
      <scheme val="minor"/>
    </font>
    <font>
      <sz val="11"/>
      <color rgb="FFFF0000"/>
      <name val="Calibri"/>
      <family val="2"/>
      <scheme val="minor"/>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C00000"/>
        <bgColor indexed="64"/>
      </patternFill>
    </fill>
    <fill>
      <patternFill patternType="solid">
        <fgColor rgb="FFD9D9D9"/>
        <bgColor indexed="64"/>
      </patternFill>
    </fill>
    <fill>
      <patternFill patternType="solid">
        <fgColor rgb="FFC6EFCE"/>
      </patternFill>
    </fill>
    <fill>
      <patternFill patternType="solid">
        <fgColor rgb="FFF2F2F2"/>
      </patternFill>
    </fill>
    <fill>
      <patternFill patternType="solid">
        <fgColor theme="4" tint="0.79998168889431442"/>
        <bgColor indexed="65"/>
      </patternFill>
    </fill>
    <fill>
      <patternFill patternType="solid">
        <fgColor rgb="FFFF0000"/>
        <bgColor indexed="64"/>
      </patternFill>
    </fill>
    <fill>
      <patternFill patternType="solid">
        <fgColor theme="6" tint="0.39997558519241921"/>
        <bgColor indexed="64"/>
      </patternFill>
    </fill>
  </fills>
  <borders count="94">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style="medium">
        <color indexed="64"/>
      </right>
      <top/>
      <bottom style="thin">
        <color indexed="64"/>
      </bottom>
      <diagonal/>
    </border>
    <border>
      <left style="thin">
        <color indexed="64"/>
      </left>
      <right/>
      <top/>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medium">
        <color rgb="FF808080"/>
      </right>
      <top/>
      <bottom style="medium">
        <color rgb="FF9BBB59"/>
      </bottom>
      <diagonal/>
    </border>
    <border>
      <left/>
      <right style="medium">
        <color rgb="FF808080"/>
      </right>
      <top/>
      <bottom style="medium">
        <color rgb="FF9BBB59"/>
      </bottom>
      <diagonal/>
    </border>
    <border>
      <left/>
      <right style="double">
        <color indexed="64"/>
      </right>
      <top/>
      <bottom style="medium">
        <color rgb="FF9BBB59"/>
      </bottom>
      <diagonal/>
    </border>
    <border>
      <left style="double">
        <color indexed="64"/>
      </left>
      <right style="medium">
        <color rgb="FF808080"/>
      </right>
      <top/>
      <bottom style="medium">
        <color rgb="FF808080"/>
      </bottom>
      <diagonal/>
    </border>
    <border>
      <left/>
      <right style="medium">
        <color rgb="FF808080"/>
      </right>
      <top/>
      <bottom style="medium">
        <color rgb="FF808080"/>
      </bottom>
      <diagonal/>
    </border>
    <border>
      <left/>
      <right style="double">
        <color indexed="64"/>
      </right>
      <top/>
      <bottom style="medium">
        <color rgb="FF808080"/>
      </bottom>
      <diagonal/>
    </border>
    <border>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7F7F7F"/>
      </left>
      <right/>
      <top style="thin">
        <color rgb="FF7F7F7F"/>
      </top>
      <bottom style="thin">
        <color rgb="FF7F7F7F"/>
      </bottom>
      <diagonal/>
    </border>
    <border>
      <left style="thin">
        <color rgb="FF7F7F7F"/>
      </left>
      <right style="thin">
        <color rgb="FF7F7F7F"/>
      </right>
      <top style="medium">
        <color indexed="64"/>
      </top>
      <bottom style="medium">
        <color indexed="64"/>
      </bottom>
      <diagonal/>
    </border>
    <border>
      <left style="thin">
        <color rgb="FF7F7F7F"/>
      </left>
      <right style="medium">
        <color indexed="64"/>
      </right>
      <top style="medium">
        <color indexed="64"/>
      </top>
      <bottom style="medium">
        <color indexed="64"/>
      </bottom>
      <diagonal/>
    </border>
    <border>
      <left style="thin">
        <color rgb="FF3F3F3F"/>
      </left>
      <right/>
      <top style="medium">
        <color indexed="64"/>
      </top>
      <bottom style="thin">
        <color rgb="FF3F3F3F"/>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rgb="FF3F3F3F"/>
      </left>
      <right/>
      <top style="thin">
        <color rgb="FF3F3F3F"/>
      </top>
      <bottom style="thin">
        <color rgb="FF3F3F3F"/>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s>
  <cellStyleXfs count="27">
    <xf numFmtId="165" fontId="0" fillId="0" borderId="0"/>
    <xf numFmtId="165" fontId="1" fillId="0" borderId="0"/>
    <xf numFmtId="165" fontId="1" fillId="0" borderId="0" applyFont="0" applyFill="0" applyBorder="0" applyAlignment="0" applyProtection="0"/>
    <xf numFmtId="44" fontId="10" fillId="0" borderId="0" applyFont="0" applyFill="0" applyBorder="0" applyAlignment="0" applyProtection="0"/>
    <xf numFmtId="165" fontId="1" fillId="0" borderId="0"/>
    <xf numFmtId="165" fontId="10" fillId="0" borderId="0"/>
    <xf numFmtId="44" fontId="10" fillId="0" borderId="0" applyFont="0" applyFill="0" applyBorder="0" applyAlignment="0" applyProtection="0"/>
    <xf numFmtId="0" fontId="10" fillId="0" borderId="0"/>
    <xf numFmtId="0" fontId="10" fillId="0" borderId="0"/>
    <xf numFmtId="0" fontId="1" fillId="0" borderId="0"/>
    <xf numFmtId="0" fontId="1" fillId="0" borderId="0"/>
    <xf numFmtId="0" fontId="1" fillId="0" borderId="0"/>
    <xf numFmtId="0" fontId="10" fillId="0" borderId="0"/>
    <xf numFmtId="0" fontId="10" fillId="0" borderId="0"/>
    <xf numFmtId="44"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164" fontId="10" fillId="0" borderId="0" applyFont="0" applyFill="0" applyBorder="0" applyAlignment="0" applyProtection="0"/>
    <xf numFmtId="0" fontId="10" fillId="0" borderId="0"/>
    <xf numFmtId="168" fontId="10" fillId="0" borderId="0" applyFont="0" applyFill="0" applyBorder="0" applyAlignment="0" applyProtection="0"/>
    <xf numFmtId="0" fontId="33" fillId="12" borderId="0" applyNumberFormat="0" applyBorder="0" applyAlignment="0" applyProtection="0"/>
    <xf numFmtId="0" fontId="34" fillId="13" borderId="80" applyNumberFormat="0" applyAlignment="0" applyProtection="0"/>
    <xf numFmtId="0" fontId="35" fillId="13" borderId="79" applyNumberFormat="0" applyAlignment="0" applyProtection="0"/>
    <xf numFmtId="0" fontId="10" fillId="14" borderId="0" applyNumberFormat="0" applyBorder="0" applyAlignment="0" applyProtection="0"/>
    <xf numFmtId="0" fontId="10" fillId="0" borderId="0"/>
    <xf numFmtId="0" fontId="10" fillId="0" borderId="0"/>
  </cellStyleXfs>
  <cellXfs count="574">
    <xf numFmtId="165" fontId="0" fillId="0" borderId="0" xfId="0"/>
    <xf numFmtId="165" fontId="7" fillId="3" borderId="0" xfId="0" applyFont="1" applyFill="1" applyAlignment="1" applyProtection="1">
      <alignment horizontal="left" vertical="center" wrapText="1"/>
    </xf>
    <xf numFmtId="165" fontId="2" fillId="7" borderId="26" xfId="0" applyFont="1" applyFill="1" applyBorder="1" applyAlignment="1" applyProtection="1">
      <alignment horizontal="left" vertical="center" wrapText="1"/>
      <protection locked="0"/>
    </xf>
    <xf numFmtId="165" fontId="2" fillId="3" borderId="0" xfId="1" applyFont="1" applyFill="1" applyAlignment="1" applyProtection="1">
      <alignment horizontal="left" vertical="center" wrapText="1"/>
    </xf>
    <xf numFmtId="165" fontId="2" fillId="7" borderId="29" xfId="0" applyFont="1" applyFill="1" applyBorder="1" applyAlignment="1" applyProtection="1">
      <alignment horizontal="left" vertical="center" wrapText="1"/>
      <protection locked="0"/>
    </xf>
    <xf numFmtId="165" fontId="7" fillId="3" borderId="0" xfId="0" applyFont="1" applyFill="1" applyAlignment="1" applyProtection="1">
      <alignment horizontal="center" vertical="center" wrapText="1"/>
    </xf>
    <xf numFmtId="0" fontId="7" fillId="3" borderId="0" xfId="0" applyNumberFormat="1" applyFont="1" applyFill="1" applyAlignment="1" applyProtection="1">
      <alignment horizontal="center" vertical="center" wrapText="1"/>
    </xf>
    <xf numFmtId="1" fontId="2" fillId="0" borderId="17" xfId="0" applyNumberFormat="1" applyFont="1" applyBorder="1" applyAlignment="1" applyProtection="1">
      <alignment horizontal="center" vertical="center" wrapText="1"/>
    </xf>
    <xf numFmtId="165" fontId="2" fillId="7" borderId="26" xfId="0" applyFont="1" applyFill="1" applyBorder="1" applyAlignment="1" applyProtection="1">
      <alignment vertical="center" wrapText="1"/>
      <protection locked="0"/>
    </xf>
    <xf numFmtId="0" fontId="4" fillId="5" borderId="43" xfId="0" applyNumberFormat="1" applyFont="1" applyFill="1" applyBorder="1" applyAlignment="1" applyProtection="1">
      <alignment horizontal="center" vertical="center" wrapText="1"/>
    </xf>
    <xf numFmtId="165" fontId="2" fillId="7" borderId="20" xfId="0" applyFont="1" applyFill="1" applyBorder="1" applyAlignment="1" applyProtection="1">
      <alignment horizontal="left" vertical="center" wrapText="1"/>
      <protection locked="0"/>
    </xf>
    <xf numFmtId="0" fontId="4" fillId="5" borderId="43" xfId="1" applyNumberFormat="1" applyFont="1" applyFill="1" applyBorder="1" applyAlignment="1" applyProtection="1">
      <alignment horizontal="center" vertical="center" wrapText="1"/>
    </xf>
    <xf numFmtId="165" fontId="0" fillId="0" borderId="0" xfId="0"/>
    <xf numFmtId="165" fontId="12" fillId="6" borderId="0" xfId="0" applyFont="1" applyFill="1" applyProtection="1">
      <protection locked="0"/>
    </xf>
    <xf numFmtId="1" fontId="4" fillId="5" borderId="62" xfId="0" applyNumberFormat="1" applyFont="1" applyFill="1" applyBorder="1" applyAlignment="1" applyProtection="1">
      <alignment horizontal="center" vertical="center" wrapText="1"/>
    </xf>
    <xf numFmtId="1" fontId="2" fillId="0" borderId="28" xfId="0" applyNumberFormat="1" applyFont="1" applyBorder="1" applyAlignment="1" applyProtection="1">
      <alignment horizontal="center" vertical="center" wrapText="1"/>
    </xf>
    <xf numFmtId="165" fontId="17" fillId="10" borderId="47" xfId="0" applyFont="1" applyFill="1" applyBorder="1" applyAlignment="1" applyProtection="1">
      <alignment horizontal="left" vertical="center" wrapText="1"/>
    </xf>
    <xf numFmtId="165" fontId="13" fillId="10" borderId="47" xfId="0" applyFont="1" applyFill="1" applyBorder="1" applyAlignment="1" applyProtection="1">
      <alignment horizontal="left" vertical="center" wrapText="1"/>
    </xf>
    <xf numFmtId="0" fontId="13" fillId="10" borderId="43" xfId="0" applyNumberFormat="1" applyFont="1" applyFill="1" applyBorder="1" applyAlignment="1" applyProtection="1">
      <alignment horizontal="center" vertical="center" wrapText="1"/>
    </xf>
    <xf numFmtId="165" fontId="18" fillId="10" borderId="42" xfId="0" applyFont="1" applyFill="1" applyBorder="1" applyAlignment="1" applyProtection="1">
      <alignment horizontal="center" vertical="center" wrapText="1"/>
    </xf>
    <xf numFmtId="165" fontId="18" fillId="10" borderId="43" xfId="0" applyFont="1" applyFill="1" applyBorder="1" applyAlignment="1" applyProtection="1">
      <alignment horizontal="center" vertical="center" wrapText="1"/>
    </xf>
    <xf numFmtId="0" fontId="6" fillId="9" borderId="43" xfId="1" applyNumberFormat="1" applyFont="1" applyFill="1" applyBorder="1" applyAlignment="1" applyProtection="1">
      <alignment horizontal="center" vertical="center" wrapText="1"/>
    </xf>
    <xf numFmtId="0" fontId="9" fillId="10" borderId="43" xfId="1" applyNumberFormat="1" applyFont="1" applyFill="1" applyBorder="1" applyAlignment="1" applyProtection="1">
      <alignment horizontal="center" vertical="center" wrapText="1"/>
    </xf>
    <xf numFmtId="0" fontId="6" fillId="9" borderId="43" xfId="0" applyNumberFormat="1" applyFont="1" applyFill="1" applyBorder="1" applyAlignment="1" applyProtection="1">
      <alignment horizontal="center" vertical="center" wrapText="1"/>
    </xf>
    <xf numFmtId="1" fontId="5" fillId="10" borderId="42" xfId="1" applyNumberFormat="1" applyFont="1" applyFill="1" applyBorder="1" applyAlignment="1" applyProtection="1">
      <alignment horizontal="center" vertical="center" wrapText="1"/>
    </xf>
    <xf numFmtId="1" fontId="7" fillId="3" borderId="0" xfId="0" applyNumberFormat="1" applyFont="1" applyFill="1" applyAlignment="1" applyProtection="1">
      <alignment horizontal="center" vertical="center" wrapText="1"/>
    </xf>
    <xf numFmtId="1" fontId="13" fillId="10" borderId="42" xfId="0" applyNumberFormat="1" applyFont="1" applyFill="1" applyBorder="1" applyAlignment="1" applyProtection="1">
      <alignment horizontal="center" vertical="center" wrapText="1"/>
    </xf>
    <xf numFmtId="1" fontId="9" fillId="10" borderId="42" xfId="1" applyNumberFormat="1" applyFont="1" applyFill="1" applyBorder="1" applyAlignment="1" applyProtection="1">
      <alignment horizontal="center" vertical="center" wrapText="1"/>
    </xf>
    <xf numFmtId="1" fontId="6" fillId="9" borderId="42" xfId="1" applyNumberFormat="1" applyFont="1" applyFill="1" applyBorder="1" applyAlignment="1" applyProtection="1">
      <alignment horizontal="center" vertical="center" wrapText="1"/>
    </xf>
    <xf numFmtId="1" fontId="4" fillId="5" borderId="42" xfId="0" applyNumberFormat="1" applyFont="1" applyFill="1" applyBorder="1" applyAlignment="1" applyProtection="1">
      <alignment horizontal="center" vertical="center" wrapText="1"/>
    </xf>
    <xf numFmtId="1" fontId="4" fillId="5" borderId="42" xfId="1" applyNumberFormat="1" applyFont="1" applyFill="1" applyBorder="1" applyAlignment="1" applyProtection="1">
      <alignment horizontal="center" vertical="center" wrapText="1"/>
    </xf>
    <xf numFmtId="1" fontId="6" fillId="9" borderId="42" xfId="0" applyNumberFormat="1" applyFont="1" applyFill="1" applyBorder="1" applyAlignment="1" applyProtection="1">
      <alignment horizontal="center" vertical="center" wrapText="1"/>
    </xf>
    <xf numFmtId="1" fontId="4" fillId="5" borderId="60" xfId="0" applyNumberFormat="1" applyFont="1" applyFill="1" applyBorder="1" applyAlignment="1" applyProtection="1">
      <alignment horizontal="center" vertical="center" wrapText="1"/>
    </xf>
    <xf numFmtId="1" fontId="2" fillId="0" borderId="33" xfId="0" applyNumberFormat="1" applyFont="1" applyBorder="1" applyAlignment="1" applyProtection="1">
      <alignment horizontal="center" vertical="center" wrapText="1"/>
    </xf>
    <xf numFmtId="165" fontId="20" fillId="11" borderId="72" xfId="0" applyFont="1" applyFill="1" applyBorder="1" applyAlignment="1">
      <alignment vertical="center"/>
    </xf>
    <xf numFmtId="165" fontId="20" fillId="11" borderId="73" xfId="0" applyFont="1" applyFill="1" applyBorder="1" applyAlignment="1">
      <alignment horizontal="center" vertical="center"/>
    </xf>
    <xf numFmtId="165" fontId="20" fillId="11" borderId="74" xfId="0" applyFont="1" applyFill="1" applyBorder="1" applyAlignment="1">
      <alignment horizontal="center" vertical="center" wrapText="1"/>
    </xf>
    <xf numFmtId="165" fontId="20" fillId="0" borderId="75" xfId="0" applyFont="1" applyBorder="1" applyAlignment="1">
      <alignment vertical="center"/>
    </xf>
    <xf numFmtId="165" fontId="21" fillId="0" borderId="76" xfId="0" applyFont="1" applyBorder="1" applyAlignment="1">
      <alignment horizontal="center" vertical="center" wrapText="1"/>
    </xf>
    <xf numFmtId="165" fontId="21" fillId="0" borderId="77" xfId="0" applyFont="1" applyBorder="1" applyAlignment="1">
      <alignment horizontal="center" vertical="center"/>
    </xf>
    <xf numFmtId="165" fontId="0" fillId="3" borderId="0" xfId="0" applyNumberFormat="1" applyFill="1" applyBorder="1" applyProtection="1"/>
    <xf numFmtId="0" fontId="0" fillId="3" borderId="0" xfId="0" applyNumberFormat="1" applyFill="1" applyBorder="1" applyProtection="1"/>
    <xf numFmtId="0" fontId="0" fillId="6" borderId="0" xfId="0" applyNumberFormat="1" applyFill="1" applyBorder="1" applyProtection="1"/>
    <xf numFmtId="165" fontId="22" fillId="6" borderId="0" xfId="0" applyFont="1" applyFill="1" applyProtection="1"/>
    <xf numFmtId="0" fontId="11" fillId="6" borderId="0" xfId="0" applyNumberFormat="1" applyFont="1" applyFill="1" applyBorder="1" applyProtection="1"/>
    <xf numFmtId="165" fontId="12" fillId="0" borderId="0" xfId="0" applyFont="1" applyFill="1" applyProtection="1"/>
    <xf numFmtId="165" fontId="15" fillId="0" borderId="0" xfId="0" applyFont="1" applyFill="1" applyProtection="1"/>
    <xf numFmtId="165" fontId="16" fillId="0" borderId="0" xfId="0" applyFont="1" applyFill="1" applyProtection="1"/>
    <xf numFmtId="165" fontId="14" fillId="0" borderId="0" xfId="0" applyFont="1" applyFill="1" applyProtection="1"/>
    <xf numFmtId="1" fontId="14" fillId="0" borderId="0" xfId="0" applyNumberFormat="1" applyFont="1" applyFill="1" applyAlignment="1" applyProtection="1">
      <alignment horizontal="center"/>
    </xf>
    <xf numFmtId="165" fontId="14" fillId="0" borderId="0" xfId="0" applyFont="1" applyFill="1" applyAlignment="1" applyProtection="1">
      <alignment horizontal="left"/>
    </xf>
    <xf numFmtId="165" fontId="14" fillId="0" borderId="0" xfId="0" applyFont="1" applyFill="1" applyAlignment="1" applyProtection="1">
      <alignment horizontal="center"/>
    </xf>
    <xf numFmtId="1" fontId="14" fillId="6" borderId="0" xfId="0" applyNumberFormat="1" applyFont="1" applyFill="1" applyAlignment="1" applyProtection="1">
      <alignment horizontal="center"/>
    </xf>
    <xf numFmtId="165" fontId="14" fillId="6" borderId="0" xfId="0" applyFont="1" applyFill="1" applyAlignment="1" applyProtection="1">
      <alignment horizontal="center"/>
    </xf>
    <xf numFmtId="165" fontId="14" fillId="6" borderId="0" xfId="0" applyFont="1" applyFill="1" applyAlignment="1" applyProtection="1">
      <alignment horizontal="left"/>
    </xf>
    <xf numFmtId="165" fontId="14" fillId="6" borderId="0" xfId="0" applyFont="1" applyFill="1" applyProtection="1"/>
    <xf numFmtId="1" fontId="2" fillId="0" borderId="21" xfId="0" applyNumberFormat="1" applyFont="1" applyBorder="1" applyAlignment="1" applyProtection="1">
      <alignment horizontal="center" vertical="center" wrapText="1"/>
    </xf>
    <xf numFmtId="165" fontId="2" fillId="7" borderId="0" xfId="0" applyFont="1" applyFill="1" applyBorder="1" applyAlignment="1" applyProtection="1">
      <alignment horizontal="center" vertical="center" wrapText="1"/>
      <protection locked="0"/>
    </xf>
    <xf numFmtId="165" fontId="2" fillId="7" borderId="5" xfId="0" applyFont="1" applyFill="1" applyBorder="1" applyAlignment="1" applyProtection="1">
      <alignment horizontal="center" vertical="center" wrapText="1"/>
      <protection locked="0"/>
    </xf>
    <xf numFmtId="165" fontId="2" fillId="7" borderId="41" xfId="0" applyFont="1" applyFill="1" applyBorder="1" applyAlignment="1" applyProtection="1">
      <alignment horizontal="center" vertical="center" wrapText="1"/>
      <protection locked="0"/>
    </xf>
    <xf numFmtId="1" fontId="8" fillId="9" borderId="42" xfId="1" applyNumberFormat="1" applyFont="1" applyFill="1" applyBorder="1" applyAlignment="1" applyProtection="1">
      <alignment horizontal="center" vertical="center" wrapText="1"/>
    </xf>
    <xf numFmtId="0" fontId="8" fillId="9" borderId="43" xfId="1" applyNumberFormat="1" applyFont="1" applyFill="1" applyBorder="1" applyAlignment="1" applyProtection="1">
      <alignment horizontal="center" vertical="center" wrapText="1"/>
    </xf>
    <xf numFmtId="165" fontId="8" fillId="5" borderId="42" xfId="0" applyFont="1" applyFill="1" applyBorder="1" applyAlignment="1" applyProtection="1">
      <alignment horizontal="center" vertical="center" wrapText="1"/>
    </xf>
    <xf numFmtId="165" fontId="8" fillId="5" borderId="47" xfId="0" applyFont="1" applyFill="1" applyBorder="1" applyAlignment="1" applyProtection="1">
      <alignment vertical="center" wrapText="1"/>
    </xf>
    <xf numFmtId="0" fontId="8" fillId="5" borderId="47" xfId="0" applyNumberFormat="1" applyFont="1" applyFill="1" applyBorder="1" applyAlignment="1" applyProtection="1">
      <alignment horizontal="left" vertical="center" wrapText="1"/>
    </xf>
    <xf numFmtId="0" fontId="8" fillId="5" borderId="43" xfId="0" applyNumberFormat="1" applyFont="1" applyFill="1" applyBorder="1" applyAlignment="1" applyProtection="1">
      <alignment horizontal="center" vertical="center" wrapText="1"/>
    </xf>
    <xf numFmtId="165" fontId="23" fillId="0" borderId="20" xfId="0" applyFont="1" applyBorder="1" applyAlignment="1">
      <alignment vertical="center" wrapText="1"/>
    </xf>
    <xf numFmtId="165" fontId="23" fillId="0" borderId="26" xfId="0" applyFont="1" applyBorder="1" applyAlignment="1">
      <alignment vertical="center" wrapText="1"/>
    </xf>
    <xf numFmtId="165" fontId="23" fillId="0" borderId="29" xfId="0" applyFont="1" applyBorder="1" applyAlignment="1">
      <alignment vertical="center" wrapText="1"/>
    </xf>
    <xf numFmtId="1" fontId="8" fillId="5" borderId="42" xfId="0" applyNumberFormat="1" applyFont="1" applyFill="1" applyBorder="1" applyAlignment="1" applyProtection="1">
      <alignment horizontal="center" vertical="center" wrapText="1"/>
    </xf>
    <xf numFmtId="165" fontId="0" fillId="0" borderId="26" xfId="0" applyBorder="1" applyAlignment="1">
      <alignment vertical="center" wrapText="1"/>
    </xf>
    <xf numFmtId="165" fontId="25" fillId="0" borderId="27" xfId="0" applyFont="1" applyBorder="1" applyAlignment="1">
      <alignment vertical="center" wrapText="1"/>
    </xf>
    <xf numFmtId="165" fontId="7" fillId="3" borderId="0" xfId="0" applyFont="1" applyFill="1" applyAlignment="1" applyProtection="1">
      <alignment vertical="center" wrapText="1"/>
    </xf>
    <xf numFmtId="165" fontId="4" fillId="5" borderId="47" xfId="0" applyFont="1" applyFill="1" applyBorder="1" applyAlignment="1" applyProtection="1">
      <alignment vertical="center" wrapText="1"/>
    </xf>
    <xf numFmtId="0" fontId="4" fillId="5" borderId="47" xfId="0" applyNumberFormat="1" applyFont="1" applyFill="1" applyBorder="1" applyAlignment="1" applyProtection="1">
      <alignment horizontal="left" vertical="center" wrapText="1"/>
    </xf>
    <xf numFmtId="165" fontId="0" fillId="0" borderId="26" xfId="0" applyBorder="1" applyAlignment="1">
      <alignment vertical="center"/>
    </xf>
    <xf numFmtId="1" fontId="4" fillId="5" borderId="1" xfId="1" applyNumberFormat="1" applyFont="1" applyFill="1" applyBorder="1" applyAlignment="1" applyProtection="1">
      <alignment horizontal="center" vertical="center" wrapText="1"/>
    </xf>
    <xf numFmtId="165" fontId="4" fillId="5" borderId="42" xfId="1" applyFont="1" applyFill="1" applyBorder="1" applyAlignment="1" applyProtection="1">
      <alignment vertical="center" wrapText="1"/>
    </xf>
    <xf numFmtId="0" fontId="4" fillId="5" borderId="47" xfId="1" applyNumberFormat="1" applyFont="1" applyFill="1" applyBorder="1" applyAlignment="1" applyProtection="1">
      <alignment horizontal="left" vertical="center" wrapText="1"/>
    </xf>
    <xf numFmtId="1" fontId="2" fillId="0" borderId="23" xfId="0" applyNumberFormat="1" applyFont="1" applyBorder="1" applyAlignment="1" applyProtection="1">
      <alignment horizontal="center" vertical="center" wrapText="1"/>
    </xf>
    <xf numFmtId="165" fontId="0" fillId="0" borderId="28" xfId="0" applyBorder="1" applyAlignment="1">
      <alignment vertical="center"/>
    </xf>
    <xf numFmtId="1" fontId="2" fillId="0" borderId="25" xfId="0" applyNumberFormat="1" applyFont="1" applyBorder="1" applyAlignment="1" applyProtection="1">
      <alignment horizontal="center" vertical="center" wrapText="1"/>
    </xf>
    <xf numFmtId="165" fontId="26" fillId="0" borderId="28" xfId="0" applyFont="1" applyBorder="1" applyAlignment="1">
      <alignment vertical="center" wrapText="1"/>
    </xf>
    <xf numFmtId="165" fontId="26" fillId="0" borderId="28" xfId="0" applyFont="1" applyFill="1" applyBorder="1" applyAlignment="1">
      <alignment vertical="center" wrapText="1"/>
    </xf>
    <xf numFmtId="165" fontId="0" fillId="0" borderId="28" xfId="0" applyBorder="1" applyAlignment="1">
      <alignment vertical="center" wrapText="1"/>
    </xf>
    <xf numFmtId="0" fontId="0" fillId="0" borderId="31" xfId="0" applyNumberFormat="1" applyBorder="1" applyAlignment="1">
      <alignment wrapText="1"/>
    </xf>
    <xf numFmtId="165" fontId="2" fillId="0" borderId="53" xfId="1" applyFont="1" applyFill="1" applyBorder="1" applyAlignment="1" applyProtection="1">
      <alignment horizontal="left" vertical="center" wrapText="1"/>
    </xf>
    <xf numFmtId="0" fontId="0" fillId="0" borderId="37" xfId="0" applyNumberFormat="1" applyBorder="1" applyAlignment="1">
      <alignment wrapText="1"/>
    </xf>
    <xf numFmtId="165" fontId="2" fillId="0" borderId="5" xfId="1" applyFont="1" applyFill="1" applyBorder="1" applyAlignment="1" applyProtection="1">
      <alignment horizontal="left" vertical="center" wrapText="1"/>
    </xf>
    <xf numFmtId="0" fontId="0" fillId="0" borderId="18" xfId="0" applyNumberFormat="1" applyBorder="1" applyAlignment="1">
      <alignment wrapText="1"/>
    </xf>
    <xf numFmtId="165" fontId="2" fillId="0" borderId="52" xfId="1" applyFont="1" applyFill="1" applyBorder="1" applyAlignment="1" applyProtection="1">
      <alignment horizontal="left" vertical="center" wrapText="1"/>
    </xf>
    <xf numFmtId="0" fontId="0" fillId="0" borderId="37" xfId="0" applyNumberFormat="1" applyBorder="1" applyAlignment="1">
      <alignment vertical="center" wrapText="1"/>
    </xf>
    <xf numFmtId="0" fontId="0" fillId="0" borderId="31" xfId="0" applyNumberFormat="1" applyBorder="1" applyAlignment="1">
      <alignment vertical="center" wrapText="1"/>
    </xf>
    <xf numFmtId="0" fontId="0" fillId="0" borderId="18" xfId="0" applyNumberFormat="1" applyBorder="1" applyAlignment="1">
      <alignment vertical="center" wrapText="1"/>
    </xf>
    <xf numFmtId="165" fontId="0" fillId="0" borderId="25" xfId="0" applyBorder="1" applyAlignment="1">
      <alignment vertical="center" wrapText="1"/>
    </xf>
    <xf numFmtId="0" fontId="0" fillId="0" borderId="27" xfId="0" applyNumberFormat="1" applyBorder="1" applyAlignment="1">
      <alignment wrapText="1"/>
    </xf>
    <xf numFmtId="165" fontId="2" fillId="0" borderId="55" xfId="1" applyFont="1" applyFill="1" applyBorder="1" applyAlignment="1" applyProtection="1">
      <alignment horizontal="left" vertical="center" wrapText="1"/>
    </xf>
    <xf numFmtId="165" fontId="0" fillId="0" borderId="25" xfId="0" applyBorder="1" applyAlignment="1">
      <alignment vertical="center"/>
    </xf>
    <xf numFmtId="0" fontId="0" fillId="0" borderId="27" xfId="0" applyNumberFormat="1" applyBorder="1" applyAlignment="1">
      <alignment horizontal="left" vertical="center" wrapText="1"/>
    </xf>
    <xf numFmtId="165" fontId="0" fillId="0" borderId="63" xfId="0" applyBorder="1" applyAlignment="1">
      <alignment vertical="center" wrapText="1"/>
    </xf>
    <xf numFmtId="0" fontId="0" fillId="0" borderId="40" xfId="0" applyNumberFormat="1" applyBorder="1" applyAlignment="1">
      <alignment horizontal="left" vertical="center" wrapText="1"/>
    </xf>
    <xf numFmtId="165" fontId="2" fillId="0" borderId="3" xfId="1" applyFont="1" applyFill="1" applyBorder="1" applyAlignment="1" applyProtection="1">
      <alignment horizontal="left" vertical="center" wrapText="1"/>
    </xf>
    <xf numFmtId="165" fontId="4" fillId="5" borderId="57" xfId="1" applyFont="1" applyFill="1" applyBorder="1" applyAlignment="1" applyProtection="1">
      <alignment vertical="center" wrapText="1"/>
    </xf>
    <xf numFmtId="0" fontId="4" fillId="5" borderId="57" xfId="1" applyNumberFormat="1" applyFont="1" applyFill="1" applyBorder="1" applyAlignment="1" applyProtection="1">
      <alignment horizontal="left" vertical="center" wrapText="1"/>
    </xf>
    <xf numFmtId="0" fontId="4" fillId="5" borderId="22" xfId="0" applyNumberFormat="1" applyFont="1" applyFill="1" applyBorder="1" applyAlignment="1" applyProtection="1">
      <alignment horizontal="center" vertical="center" wrapText="1"/>
    </xf>
    <xf numFmtId="165" fontId="0" fillId="0" borderId="6" xfId="0" applyBorder="1" applyAlignment="1">
      <alignment vertical="center" wrapText="1"/>
    </xf>
    <xf numFmtId="0" fontId="0" fillId="0" borderId="65" xfId="0" applyNumberFormat="1" applyBorder="1" applyAlignment="1">
      <alignment horizontal="left" wrapText="1"/>
    </xf>
    <xf numFmtId="165" fontId="2" fillId="0" borderId="46" xfId="1" applyFont="1" applyFill="1" applyBorder="1" applyAlignment="1" applyProtection="1">
      <alignment vertical="center" wrapText="1"/>
    </xf>
    <xf numFmtId="0" fontId="0" fillId="0" borderId="27" xfId="0" applyNumberFormat="1" applyBorder="1" applyAlignment="1">
      <alignment horizontal="left" wrapText="1"/>
    </xf>
    <xf numFmtId="0" fontId="0" fillId="0" borderId="37" xfId="0" applyNumberFormat="1" applyBorder="1" applyAlignment="1">
      <alignment horizontal="left" vertical="center" wrapText="1"/>
    </xf>
    <xf numFmtId="165" fontId="0" fillId="0" borderId="33" xfId="0" applyBorder="1" applyAlignment="1">
      <alignment vertical="center" wrapText="1"/>
    </xf>
    <xf numFmtId="0" fontId="0" fillId="0" borderId="31" xfId="0" applyNumberFormat="1" applyFont="1" applyBorder="1" applyAlignment="1">
      <alignment vertical="center" wrapText="1"/>
    </xf>
    <xf numFmtId="0" fontId="0" fillId="0" borderId="37" xfId="0" applyNumberFormat="1" applyFont="1" applyBorder="1" applyAlignment="1">
      <alignment vertical="center" wrapText="1"/>
    </xf>
    <xf numFmtId="165" fontId="2" fillId="0" borderId="5" xfId="1" applyFont="1" applyFill="1" applyBorder="1" applyAlignment="1" applyProtection="1">
      <alignment vertical="center" wrapText="1"/>
    </xf>
    <xf numFmtId="0" fontId="0" fillId="0" borderId="18" xfId="0" applyNumberFormat="1" applyFont="1" applyBorder="1" applyAlignment="1">
      <alignment vertical="center" wrapText="1"/>
    </xf>
    <xf numFmtId="165" fontId="2" fillId="0" borderId="52" xfId="1" applyFont="1" applyFill="1" applyBorder="1" applyAlignment="1" applyProtection="1">
      <alignment vertical="center" wrapText="1"/>
    </xf>
    <xf numFmtId="165" fontId="2" fillId="0" borderId="53" xfId="1" applyFont="1" applyFill="1" applyBorder="1" applyAlignment="1" applyProtection="1">
      <alignment vertical="center" wrapText="1"/>
    </xf>
    <xf numFmtId="165" fontId="0" fillId="0" borderId="25" xfId="0" applyFont="1" applyBorder="1" applyAlignment="1">
      <alignment vertical="center" wrapText="1"/>
    </xf>
    <xf numFmtId="0" fontId="0" fillId="0" borderId="27" xfId="0" applyNumberFormat="1" applyFont="1" applyBorder="1" applyAlignment="1">
      <alignment vertical="center" wrapText="1"/>
    </xf>
    <xf numFmtId="0" fontId="0" fillId="0" borderId="31" xfId="0" applyNumberFormat="1" applyFont="1" applyBorder="1" applyAlignment="1">
      <alignment wrapText="1"/>
    </xf>
    <xf numFmtId="0" fontId="0" fillId="0" borderId="37" xfId="0" applyNumberFormat="1" applyFont="1" applyBorder="1" applyAlignment="1">
      <alignment wrapText="1"/>
    </xf>
    <xf numFmtId="165" fontId="27" fillId="0" borderId="25" xfId="0" applyFont="1" applyBorder="1" applyAlignment="1">
      <alignment vertical="center" wrapText="1"/>
    </xf>
    <xf numFmtId="165" fontId="2" fillId="0" borderId="55" xfId="1" applyFont="1" applyFill="1" applyBorder="1" applyAlignment="1" applyProtection="1">
      <alignment vertical="center" wrapText="1"/>
    </xf>
    <xf numFmtId="0" fontId="0" fillId="0" borderId="14" xfId="0" applyNumberFormat="1" applyBorder="1" applyAlignment="1">
      <alignment horizontal="left" vertical="center" wrapText="1"/>
    </xf>
    <xf numFmtId="165" fontId="2" fillId="0" borderId="16" xfId="1" applyFont="1" applyFill="1" applyBorder="1" applyAlignment="1" applyProtection="1">
      <alignment vertical="center" wrapText="1"/>
    </xf>
    <xf numFmtId="165" fontId="4" fillId="5" borderId="42" xfId="1" applyFont="1" applyFill="1" applyBorder="1" applyAlignment="1" applyProtection="1">
      <alignment horizontal="center" vertical="center" wrapText="1"/>
    </xf>
    <xf numFmtId="165" fontId="4" fillId="5" borderId="59" xfId="1" applyFont="1" applyFill="1" applyBorder="1" applyAlignment="1" applyProtection="1">
      <alignment vertical="center" wrapText="1"/>
    </xf>
    <xf numFmtId="0" fontId="4" fillId="5" borderId="59" xfId="1" applyNumberFormat="1" applyFont="1" applyFill="1" applyBorder="1" applyAlignment="1" applyProtection="1">
      <alignment horizontal="left" vertical="center" wrapText="1"/>
    </xf>
    <xf numFmtId="0" fontId="4" fillId="5" borderId="50" xfId="0" applyNumberFormat="1" applyFont="1" applyFill="1" applyBorder="1" applyAlignment="1" applyProtection="1">
      <alignment horizontal="center" vertical="center" wrapText="1"/>
    </xf>
    <xf numFmtId="0" fontId="0" fillId="0" borderId="26" xfId="0" applyNumberFormat="1" applyBorder="1" applyAlignment="1">
      <alignment wrapText="1"/>
    </xf>
    <xf numFmtId="0" fontId="0" fillId="0" borderId="26" xfId="0" applyNumberFormat="1" applyBorder="1" applyAlignment="1">
      <alignment horizontal="left" wrapText="1"/>
    </xf>
    <xf numFmtId="165" fontId="2" fillId="0" borderId="22" xfId="1" applyFont="1" applyFill="1" applyBorder="1" applyAlignment="1" applyProtection="1">
      <alignment vertical="center" wrapText="1"/>
    </xf>
    <xf numFmtId="0" fontId="0" fillId="0" borderId="26" xfId="0" applyNumberFormat="1" applyBorder="1" applyAlignment="1">
      <alignment horizontal="left" vertical="top" wrapText="1"/>
    </xf>
    <xf numFmtId="0" fontId="0" fillId="0" borderId="26" xfId="0" applyNumberFormat="1" applyBorder="1" applyAlignment="1">
      <alignment horizontal="left" vertical="center" wrapText="1"/>
    </xf>
    <xf numFmtId="0" fontId="0" fillId="0" borderId="26" xfId="0" applyNumberFormat="1" applyBorder="1"/>
    <xf numFmtId="0" fontId="0" fillId="0" borderId="26" xfId="0" applyNumberFormat="1" applyBorder="1" applyAlignment="1">
      <alignment vertical="center" wrapText="1"/>
    </xf>
    <xf numFmtId="165" fontId="4" fillId="5" borderId="47" xfId="1" applyFont="1" applyFill="1" applyBorder="1" applyAlignment="1" applyProtection="1">
      <alignment vertical="center" wrapText="1"/>
    </xf>
    <xf numFmtId="0" fontId="4" fillId="5" borderId="61" xfId="1" applyNumberFormat="1" applyFont="1" applyFill="1" applyBorder="1" applyAlignment="1" applyProtection="1">
      <alignment horizontal="left" vertical="center" wrapText="1"/>
    </xf>
    <xf numFmtId="0" fontId="4" fillId="5" borderId="62" xfId="0" applyNumberFormat="1" applyFont="1" applyFill="1" applyBorder="1" applyAlignment="1" applyProtection="1">
      <alignment horizontal="center" vertical="center" wrapText="1"/>
    </xf>
    <xf numFmtId="0" fontId="0" fillId="0" borderId="27" xfId="0" applyNumberFormat="1" applyBorder="1" applyAlignment="1">
      <alignment vertical="center" wrapText="1"/>
    </xf>
    <xf numFmtId="165" fontId="2" fillId="7" borderId="0" xfId="0" applyFont="1" applyFill="1" applyBorder="1" applyAlignment="1" applyProtection="1">
      <alignment horizontal="left" vertical="center" wrapText="1"/>
      <protection locked="0"/>
    </xf>
    <xf numFmtId="165" fontId="2" fillId="0" borderId="32" xfId="1" applyFont="1" applyFill="1" applyBorder="1" applyAlignment="1" applyProtection="1">
      <alignment vertical="center" wrapText="1"/>
    </xf>
    <xf numFmtId="0" fontId="0" fillId="0" borderId="31" xfId="0" applyNumberFormat="1" applyBorder="1" applyAlignment="1">
      <alignment horizontal="left" vertical="center" wrapText="1"/>
    </xf>
    <xf numFmtId="165" fontId="2" fillId="0" borderId="78" xfId="1" applyFont="1" applyFill="1" applyBorder="1" applyAlignment="1" applyProtection="1">
      <alignment vertical="center" wrapText="1"/>
    </xf>
    <xf numFmtId="165" fontId="2" fillId="0" borderId="35" xfId="1" applyFont="1" applyFill="1" applyBorder="1" applyAlignment="1" applyProtection="1">
      <alignment vertical="center" wrapText="1"/>
    </xf>
    <xf numFmtId="0" fontId="0" fillId="0" borderId="18" xfId="0" applyNumberFormat="1" applyBorder="1" applyAlignment="1">
      <alignment horizontal="left" vertical="center" wrapText="1"/>
    </xf>
    <xf numFmtId="165" fontId="2" fillId="0" borderId="19" xfId="1" applyFont="1" applyFill="1" applyBorder="1" applyAlignment="1" applyProtection="1">
      <alignment vertical="center" wrapText="1"/>
    </xf>
    <xf numFmtId="0" fontId="5" fillId="10" borderId="50" xfId="1" applyNumberFormat="1" applyFont="1" applyFill="1" applyBorder="1" applyAlignment="1" applyProtection="1">
      <alignment horizontal="center" vertical="center" wrapText="1"/>
    </xf>
    <xf numFmtId="0" fontId="4" fillId="5" borderId="61" xfId="0" applyNumberFormat="1" applyFont="1" applyFill="1" applyBorder="1" applyAlignment="1" applyProtection="1">
      <alignment horizontal="left" vertical="center" wrapText="1"/>
    </xf>
    <xf numFmtId="1" fontId="1" fillId="0" borderId="6" xfId="0" applyNumberFormat="1" applyFont="1" applyBorder="1" applyAlignment="1" applyProtection="1">
      <alignment horizontal="center" vertical="center" wrapText="1"/>
    </xf>
    <xf numFmtId="1" fontId="1" fillId="0" borderId="28" xfId="0" applyNumberFormat="1" applyFont="1" applyBorder="1" applyAlignment="1" applyProtection="1">
      <alignment horizontal="center" vertical="center" wrapText="1"/>
    </xf>
    <xf numFmtId="0" fontId="28" fillId="0" borderId="37" xfId="0" applyNumberFormat="1" applyFont="1" applyBorder="1" applyAlignment="1">
      <alignment horizontal="justify" vertical="center"/>
    </xf>
    <xf numFmtId="49" fontId="26" fillId="0" borderId="35" xfId="0" quotePrefix="1" applyNumberFormat="1" applyFont="1" applyBorder="1" applyAlignment="1">
      <alignment vertical="center" wrapText="1"/>
    </xf>
    <xf numFmtId="0" fontId="28" fillId="0" borderId="31" xfId="0" applyNumberFormat="1" applyFont="1" applyBorder="1" applyAlignment="1">
      <alignment horizontal="justify" vertical="center"/>
    </xf>
    <xf numFmtId="49" fontId="26" fillId="0" borderId="78" xfId="0" quotePrefix="1" applyNumberFormat="1" applyFont="1" applyBorder="1" applyAlignment="1">
      <alignment vertical="center" wrapText="1"/>
    </xf>
    <xf numFmtId="165" fontId="30" fillId="0" borderId="31" xfId="0" applyFont="1" applyBorder="1" applyAlignment="1">
      <alignment horizontal="justify" vertical="center"/>
    </xf>
    <xf numFmtId="49" fontId="26" fillId="0" borderId="40" xfId="0" quotePrefix="1" applyNumberFormat="1" applyFont="1" applyBorder="1" applyAlignment="1">
      <alignment vertical="center" wrapText="1"/>
    </xf>
    <xf numFmtId="1" fontId="5" fillId="10" borderId="49" xfId="1" applyNumberFormat="1" applyFont="1" applyFill="1" applyBorder="1" applyAlignment="1" applyProtection="1">
      <alignment horizontal="center" vertical="center" wrapText="1"/>
    </xf>
    <xf numFmtId="0" fontId="5" fillId="10" borderId="40" xfId="1" applyNumberFormat="1" applyFont="1" applyFill="1" applyBorder="1" applyAlignment="1" applyProtection="1">
      <alignment horizontal="center" vertical="center" wrapText="1"/>
    </xf>
    <xf numFmtId="165" fontId="4" fillId="5" borderId="61" xfId="0" applyFont="1" applyFill="1" applyBorder="1" applyAlignment="1" applyProtection="1">
      <alignment vertical="center" wrapText="1"/>
    </xf>
    <xf numFmtId="1" fontId="2" fillId="0" borderId="26" xfId="0" applyNumberFormat="1" applyFont="1" applyBorder="1" applyAlignment="1" applyProtection="1">
      <alignment horizontal="center" vertical="center" wrapText="1"/>
    </xf>
    <xf numFmtId="0" fontId="4" fillId="5" borderId="48" xfId="0" applyNumberFormat="1" applyFont="1" applyFill="1" applyBorder="1" applyAlignment="1" applyProtection="1">
      <alignment vertical="center" wrapText="1"/>
    </xf>
    <xf numFmtId="0" fontId="4" fillId="0" borderId="26" xfId="0" applyNumberFormat="1" applyFont="1" applyFill="1" applyBorder="1" applyAlignment="1" applyProtection="1">
      <alignment vertical="center" wrapText="1"/>
    </xf>
    <xf numFmtId="1" fontId="6" fillId="5" borderId="42" xfId="0" applyNumberFormat="1" applyFont="1" applyFill="1" applyBorder="1" applyAlignment="1" applyProtection="1">
      <alignment horizontal="center" vertical="center" wrapText="1"/>
    </xf>
    <xf numFmtId="165" fontId="2" fillId="7" borderId="0" xfId="1" applyFont="1" applyFill="1" applyBorder="1" applyAlignment="1" applyProtection="1">
      <alignment horizontal="center" vertical="center" wrapText="1"/>
      <protection locked="0"/>
    </xf>
    <xf numFmtId="165" fontId="2" fillId="7" borderId="5" xfId="1" applyFont="1" applyFill="1" applyBorder="1" applyAlignment="1" applyProtection="1">
      <alignment horizontal="center" vertical="center" wrapText="1"/>
      <protection locked="0"/>
    </xf>
    <xf numFmtId="165" fontId="17" fillId="10" borderId="26" xfId="0" applyFont="1" applyFill="1" applyBorder="1" applyAlignment="1" applyProtection="1">
      <alignment horizontal="center" vertical="center" wrapText="1"/>
    </xf>
    <xf numFmtId="165" fontId="17" fillId="10" borderId="30" xfId="0" applyFont="1" applyFill="1" applyBorder="1" applyAlignment="1" applyProtection="1">
      <alignment horizontal="center" vertical="center" wrapText="1"/>
    </xf>
    <xf numFmtId="1" fontId="11" fillId="14" borderId="42" xfId="24" applyNumberFormat="1" applyFont="1" applyBorder="1" applyAlignment="1" applyProtection="1">
      <alignment horizontal="center" vertical="center" wrapText="1"/>
    </xf>
    <xf numFmtId="0" fontId="11" fillId="14" borderId="47" xfId="24" applyFont="1" applyBorder="1" applyAlignment="1" applyProtection="1">
      <alignment horizontal="left" vertical="center" wrapText="1"/>
    </xf>
    <xf numFmtId="0" fontId="11" fillId="14" borderId="47" xfId="24" applyNumberFormat="1" applyFont="1" applyBorder="1" applyAlignment="1" applyProtection="1">
      <alignment horizontal="center" vertical="center" wrapText="1"/>
    </xf>
    <xf numFmtId="0" fontId="11" fillId="14" borderId="47" xfId="24" applyFont="1" applyBorder="1" applyAlignment="1" applyProtection="1">
      <alignment horizontal="center" vertical="center" wrapText="1"/>
    </xf>
    <xf numFmtId="0" fontId="11" fillId="14" borderId="43" xfId="24" applyFont="1" applyBorder="1" applyAlignment="1" applyProtection="1">
      <alignment horizontal="center" vertical="center" wrapText="1"/>
    </xf>
    <xf numFmtId="1" fontId="34" fillId="13" borderId="80" xfId="22" applyNumberFormat="1" applyAlignment="1" applyProtection="1">
      <alignment horizontal="center" vertical="center" wrapText="1"/>
    </xf>
    <xf numFmtId="0" fontId="34" fillId="13" borderId="80" xfId="22" applyNumberFormat="1" applyAlignment="1" applyProtection="1">
      <alignment horizontal="center" vertical="center" wrapText="1"/>
    </xf>
    <xf numFmtId="0" fontId="34" fillId="13" borderId="80" xfId="22" applyAlignment="1" applyProtection="1">
      <alignment horizontal="left" vertical="center" wrapText="1"/>
    </xf>
    <xf numFmtId="1" fontId="11" fillId="9" borderId="28" xfId="24" applyNumberFormat="1" applyFont="1" applyFill="1" applyBorder="1" applyAlignment="1" applyProtection="1">
      <alignment horizontal="center" vertical="center" wrapText="1"/>
    </xf>
    <xf numFmtId="0" fontId="11" fillId="9" borderId="26" xfId="24" applyNumberFormat="1" applyFont="1" applyFill="1" applyBorder="1" applyAlignment="1" applyProtection="1">
      <alignment horizontal="center" vertical="center" wrapText="1"/>
    </xf>
    <xf numFmtId="0" fontId="34" fillId="13" borderId="84" xfId="22" applyBorder="1" applyAlignment="1" applyProtection="1">
      <alignment vertical="center" wrapText="1"/>
    </xf>
    <xf numFmtId="0" fontId="34" fillId="13" borderId="26" xfId="22" applyBorder="1" applyAlignment="1" applyProtection="1">
      <alignment vertical="center" wrapText="1"/>
    </xf>
    <xf numFmtId="1" fontId="34" fillId="13" borderId="87" xfId="22" applyNumberFormat="1" applyBorder="1" applyAlignment="1" applyProtection="1">
      <alignment horizontal="center" vertical="center" wrapText="1"/>
    </xf>
    <xf numFmtId="0" fontId="0" fillId="3" borderId="0" xfId="0" applyNumberFormat="1" applyFill="1" applyBorder="1" applyAlignment="1" applyProtection="1">
      <alignment horizontal="center"/>
    </xf>
    <xf numFmtId="0" fontId="0" fillId="6" borderId="0" xfId="0" applyNumberFormat="1" applyFill="1" applyBorder="1" applyAlignment="1" applyProtection="1">
      <alignment horizontal="center"/>
    </xf>
    <xf numFmtId="0" fontId="34" fillId="13" borderId="0" xfId="22" applyNumberFormat="1" applyBorder="1" applyAlignment="1" applyProtection="1">
      <alignment horizontal="center" vertical="center" wrapText="1"/>
    </xf>
    <xf numFmtId="0" fontId="34" fillId="13" borderId="20" xfId="22" applyBorder="1" applyAlignment="1" applyProtection="1">
      <alignment vertical="center" wrapText="1"/>
    </xf>
    <xf numFmtId="0" fontId="34" fillId="13" borderId="27" xfId="22" applyBorder="1" applyAlignment="1" applyProtection="1">
      <alignment vertical="center" wrapText="1"/>
    </xf>
    <xf numFmtId="165" fontId="10" fillId="0" borderId="0" xfId="5"/>
    <xf numFmtId="165" fontId="3" fillId="6" borderId="34" xfId="5" applyFont="1" applyFill="1" applyBorder="1" applyAlignment="1" applyProtection="1">
      <alignment horizontal="center"/>
    </xf>
    <xf numFmtId="165" fontId="3" fillId="6" borderId="0" xfId="5" applyFont="1" applyFill="1" applyBorder="1" applyAlignment="1" applyProtection="1">
      <alignment horizontal="center"/>
    </xf>
    <xf numFmtId="165" fontId="3" fillId="6" borderId="5" xfId="5" applyFont="1" applyFill="1" applyBorder="1" applyAlignment="1" applyProtection="1">
      <alignment horizontal="center"/>
    </xf>
    <xf numFmtId="1" fontId="6" fillId="9" borderId="42" xfId="5" applyNumberFormat="1" applyFont="1" applyFill="1" applyBorder="1" applyAlignment="1" applyProtection="1">
      <alignment horizontal="center" vertical="center" wrapText="1"/>
    </xf>
    <xf numFmtId="0" fontId="6" fillId="9" borderId="47" xfId="5" applyNumberFormat="1" applyFont="1" applyFill="1" applyBorder="1" applyAlignment="1" applyProtection="1">
      <alignment horizontal="center" vertical="center" wrapText="1"/>
    </xf>
    <xf numFmtId="1" fontId="4" fillId="5" borderId="42" xfId="5" applyNumberFormat="1" applyFont="1" applyFill="1" applyBorder="1" applyAlignment="1" applyProtection="1">
      <alignment horizontal="center" vertical="center" wrapText="1"/>
    </xf>
    <xf numFmtId="0" fontId="4" fillId="5" borderId="47" xfId="5" applyNumberFormat="1" applyFont="1" applyFill="1" applyBorder="1" applyAlignment="1" applyProtection="1">
      <alignment horizontal="center" vertical="center" wrapText="1"/>
    </xf>
    <xf numFmtId="165" fontId="2" fillId="7" borderId="6" xfId="5" applyFont="1" applyFill="1" applyBorder="1" applyAlignment="1" applyProtection="1">
      <alignment vertical="center" wrapText="1"/>
      <protection locked="0"/>
    </xf>
    <xf numFmtId="165" fontId="2" fillId="7" borderId="41" xfId="5" applyFont="1" applyFill="1" applyBorder="1" applyAlignment="1" applyProtection="1">
      <alignment horizontal="center" vertical="center" wrapText="1"/>
      <protection locked="0"/>
    </xf>
    <xf numFmtId="165" fontId="2" fillId="7" borderId="28" xfId="5" applyFont="1" applyFill="1" applyBorder="1" applyAlignment="1" applyProtection="1">
      <alignment vertical="center" wrapText="1"/>
      <protection locked="0"/>
    </xf>
    <xf numFmtId="165" fontId="2" fillId="7" borderId="30" xfId="5" applyFont="1" applyFill="1" applyBorder="1" applyAlignment="1" applyProtection="1">
      <alignment horizontal="center" vertical="center" wrapText="1"/>
      <protection locked="0"/>
    </xf>
    <xf numFmtId="165" fontId="2" fillId="7" borderId="12" xfId="5" applyFont="1" applyFill="1" applyBorder="1" applyAlignment="1" applyProtection="1">
      <alignment vertical="center" wrapText="1"/>
      <protection locked="0"/>
    </xf>
    <xf numFmtId="165" fontId="2" fillId="7" borderId="85" xfId="5" applyFont="1" applyFill="1" applyBorder="1" applyAlignment="1" applyProtection="1">
      <alignment horizontal="center" vertical="center" wrapText="1"/>
      <protection locked="0"/>
    </xf>
    <xf numFmtId="1" fontId="4" fillId="5" borderId="1" xfId="5" applyNumberFormat="1" applyFont="1" applyFill="1" applyBorder="1" applyAlignment="1" applyProtection="1">
      <alignment horizontal="center" vertical="center" wrapText="1"/>
    </xf>
    <xf numFmtId="0" fontId="4" fillId="5" borderId="64" xfId="5" applyNumberFormat="1" applyFont="1" applyFill="1" applyBorder="1" applyAlignment="1" applyProtection="1">
      <alignment horizontal="center" vertical="center" wrapText="1"/>
    </xf>
    <xf numFmtId="165" fontId="2" fillId="7" borderId="20" xfId="5" applyFont="1" applyFill="1" applyBorder="1" applyAlignment="1" applyProtection="1">
      <alignment vertical="center" wrapText="1"/>
      <protection locked="0"/>
    </xf>
    <xf numFmtId="165" fontId="2" fillId="7" borderId="62" xfId="5" applyFont="1" applyFill="1" applyBorder="1" applyAlignment="1" applyProtection="1">
      <alignment vertical="center" wrapText="1"/>
      <protection locked="0"/>
    </xf>
    <xf numFmtId="165" fontId="4" fillId="5" borderId="48" xfId="5" applyFont="1" applyFill="1" applyBorder="1" applyAlignment="1" applyProtection="1">
      <alignment vertical="center" wrapText="1"/>
    </xf>
    <xf numFmtId="165" fontId="4" fillId="5" borderId="26" xfId="5" applyFont="1" applyFill="1" applyBorder="1" applyAlignment="1" applyProtection="1">
      <alignment vertical="center" wrapText="1"/>
    </xf>
    <xf numFmtId="1" fontId="6" fillId="16" borderId="28" xfId="5" applyNumberFormat="1" applyFont="1" applyFill="1" applyBorder="1" applyAlignment="1" applyProtection="1">
      <alignment horizontal="center" vertical="center" wrapText="1"/>
    </xf>
    <xf numFmtId="0" fontId="6" fillId="16" borderId="26" xfId="5" applyNumberFormat="1" applyFont="1" applyFill="1" applyBorder="1" applyAlignment="1" applyProtection="1">
      <alignment horizontal="center" vertical="center" wrapText="1"/>
    </xf>
    <xf numFmtId="166" fontId="0" fillId="3" borderId="0" xfId="3" applyNumberFormat="1" applyFont="1" applyFill="1" applyBorder="1" applyProtection="1"/>
    <xf numFmtId="1" fontId="9" fillId="10" borderId="7" xfId="1" applyNumberFormat="1" applyFont="1" applyFill="1" applyBorder="1" applyAlignment="1" applyProtection="1">
      <alignment horizontal="center" vertical="center" wrapText="1"/>
    </xf>
    <xf numFmtId="1" fontId="8" fillId="0" borderId="26" xfId="1" applyNumberFormat="1" applyFont="1" applyFill="1" applyBorder="1" applyAlignment="1" applyProtection="1">
      <alignment horizontal="center" vertical="center" wrapText="1"/>
    </xf>
    <xf numFmtId="169" fontId="8" fillId="0" borderId="26" xfId="1" applyNumberFormat="1" applyFont="1" applyFill="1" applyBorder="1" applyAlignment="1" applyProtection="1">
      <alignment horizontal="center" vertical="center" wrapText="1"/>
    </xf>
    <xf numFmtId="164" fontId="32" fillId="6" borderId="0" xfId="18" applyFont="1" applyFill="1" applyBorder="1" applyProtection="1"/>
    <xf numFmtId="164" fontId="32" fillId="6" borderId="0" xfId="0" applyNumberFormat="1" applyFont="1" applyFill="1" applyBorder="1" applyProtection="1"/>
    <xf numFmtId="165" fontId="22" fillId="10" borderId="89" xfId="0" applyFont="1" applyFill="1" applyBorder="1" applyProtection="1"/>
    <xf numFmtId="165" fontId="8" fillId="0" borderId="32" xfId="1" applyNumberFormat="1" applyFont="1" applyFill="1" applyBorder="1" applyAlignment="1" applyProtection="1">
      <alignment horizontal="right" vertical="center" wrapText="1"/>
    </xf>
    <xf numFmtId="167" fontId="9" fillId="10" borderId="90" xfId="2" applyNumberFormat="1" applyFont="1" applyFill="1" applyBorder="1" applyAlignment="1" applyProtection="1">
      <alignment horizontal="center" vertical="center" wrapText="1"/>
    </xf>
    <xf numFmtId="1" fontId="9" fillId="10" borderId="41" xfId="1" applyNumberFormat="1" applyFont="1" applyFill="1" applyBorder="1" applyAlignment="1" applyProtection="1">
      <alignment horizontal="center" vertical="center" wrapText="1"/>
    </xf>
    <xf numFmtId="1" fontId="8" fillId="0" borderId="30" xfId="1" applyNumberFormat="1" applyFont="1" applyFill="1" applyBorder="1" applyAlignment="1" applyProtection="1">
      <alignment horizontal="center" vertical="center" wrapText="1"/>
    </xf>
    <xf numFmtId="169" fontId="8" fillId="0" borderId="30" xfId="1" applyNumberFormat="1" applyFont="1" applyFill="1" applyBorder="1" applyAlignment="1" applyProtection="1">
      <alignment horizontal="center" vertical="center" wrapText="1"/>
    </xf>
    <xf numFmtId="165" fontId="8" fillId="0" borderId="90" xfId="1" applyNumberFormat="1" applyFont="1" applyFill="1" applyBorder="1" applyAlignment="1" applyProtection="1">
      <alignment vertical="center" wrapText="1"/>
    </xf>
    <xf numFmtId="167" fontId="2" fillId="0" borderId="88" xfId="2" applyNumberFormat="1" applyFont="1" applyFill="1" applyBorder="1" applyAlignment="1" applyProtection="1">
      <alignment horizontal="center" vertical="center" wrapText="1"/>
    </xf>
    <xf numFmtId="167" fontId="2" fillId="0" borderId="92" xfId="2" applyNumberFormat="1" applyFont="1" applyFill="1" applyBorder="1" applyAlignment="1" applyProtection="1">
      <alignment horizontal="center" vertical="center" wrapText="1"/>
    </xf>
    <xf numFmtId="167" fontId="2" fillId="0" borderId="66" xfId="2" applyNumberFormat="1" applyFont="1" applyFill="1" applyBorder="1" applyAlignment="1" applyProtection="1">
      <alignment horizontal="center" vertical="center" wrapText="1"/>
    </xf>
    <xf numFmtId="167" fontId="8" fillId="0" borderId="90" xfId="1" applyNumberFormat="1" applyFont="1" applyFill="1" applyBorder="1" applyAlignment="1" applyProtection="1">
      <alignment vertical="center" wrapText="1"/>
    </xf>
    <xf numFmtId="167" fontId="2" fillId="0" borderId="88" xfId="2" applyNumberFormat="1" applyFont="1" applyFill="1" applyBorder="1" applyAlignment="1" applyProtection="1">
      <alignment horizontal="center" vertical="center" wrapText="1"/>
      <protection locked="0"/>
    </xf>
    <xf numFmtId="167" fontId="2" fillId="0" borderId="92" xfId="2" applyNumberFormat="1" applyFont="1" applyFill="1" applyBorder="1" applyAlignment="1" applyProtection="1">
      <alignment horizontal="center" vertical="center" wrapText="1"/>
      <protection locked="0"/>
    </xf>
    <xf numFmtId="167" fontId="2" fillId="0" borderId="66" xfId="2" applyNumberFormat="1" applyFont="1" applyFill="1" applyBorder="1" applyAlignment="1" applyProtection="1">
      <alignment horizontal="center" vertical="center" wrapText="1"/>
      <protection locked="0"/>
    </xf>
    <xf numFmtId="1" fontId="9" fillId="10" borderId="90" xfId="1" applyNumberFormat="1" applyFont="1" applyFill="1" applyBorder="1" applyAlignment="1" applyProtection="1">
      <alignment horizontal="center" vertical="center" wrapText="1"/>
    </xf>
    <xf numFmtId="1" fontId="9" fillId="10" borderId="1" xfId="1" applyNumberFormat="1" applyFont="1" applyFill="1" applyBorder="1" applyAlignment="1" applyProtection="1">
      <alignment horizontal="center" vertical="center" wrapText="1"/>
    </xf>
    <xf numFmtId="1" fontId="2" fillId="0" borderId="93" xfId="1" applyNumberFormat="1" applyFont="1" applyFill="1" applyBorder="1" applyAlignment="1" applyProtection="1">
      <alignment horizontal="center" vertical="center" wrapText="1"/>
    </xf>
    <xf numFmtId="1" fontId="2" fillId="0" borderId="92" xfId="1" applyNumberFormat="1" applyFont="1" applyFill="1" applyBorder="1" applyAlignment="1" applyProtection="1">
      <alignment horizontal="center" vertical="center" wrapText="1"/>
    </xf>
    <xf numFmtId="1" fontId="2" fillId="0" borderId="67" xfId="1" applyNumberFormat="1" applyFont="1" applyFill="1" applyBorder="1" applyAlignment="1" applyProtection="1">
      <alignment horizontal="center" vertical="center" wrapText="1"/>
    </xf>
    <xf numFmtId="1" fontId="4" fillId="0" borderId="23" xfId="1" applyNumberFormat="1" applyFont="1" applyFill="1" applyBorder="1" applyAlignment="1" applyProtection="1">
      <alignment horizontal="center" vertical="center" wrapText="1"/>
    </xf>
    <xf numFmtId="1" fontId="4" fillId="0" borderId="25" xfId="1" applyNumberFormat="1" applyFont="1" applyFill="1" applyBorder="1" applyAlignment="1" applyProtection="1">
      <alignment horizontal="center" vertical="center" wrapText="1"/>
    </xf>
    <xf numFmtId="1" fontId="4" fillId="0" borderId="56" xfId="1" applyNumberFormat="1" applyFont="1" applyFill="1" applyBorder="1" applyAlignment="1" applyProtection="1">
      <alignment horizontal="center" vertical="center" wrapText="1"/>
    </xf>
    <xf numFmtId="0" fontId="32" fillId="6" borderId="0" xfId="0" applyNumberFormat="1" applyFont="1" applyFill="1" applyBorder="1" applyProtection="1"/>
    <xf numFmtId="0" fontId="36" fillId="6" borderId="88" xfId="26" applyFont="1" applyFill="1" applyBorder="1" applyAlignment="1" applyProtection="1">
      <alignment horizontal="center" vertical="center"/>
    </xf>
    <xf numFmtId="9" fontId="2" fillId="0" borderId="88" xfId="15" applyFont="1" applyFill="1" applyBorder="1" applyAlignment="1" applyProtection="1">
      <alignment horizontal="center" vertical="center" wrapText="1"/>
    </xf>
    <xf numFmtId="0" fontId="36" fillId="6" borderId="92" xfId="26" applyFont="1" applyFill="1" applyBorder="1" applyAlignment="1" applyProtection="1">
      <alignment horizontal="center" vertical="center"/>
    </xf>
    <xf numFmtId="9" fontId="2" fillId="0" borderId="92" xfId="15" applyFont="1" applyFill="1" applyBorder="1" applyAlignment="1" applyProtection="1">
      <alignment horizontal="center" vertical="center" wrapText="1"/>
    </xf>
    <xf numFmtId="0" fontId="36" fillId="6" borderId="67" xfId="26" applyFont="1" applyFill="1" applyBorder="1" applyAlignment="1" applyProtection="1">
      <alignment horizontal="center" vertical="center"/>
    </xf>
    <xf numFmtId="9" fontId="2" fillId="0" borderId="66" xfId="15" applyFont="1" applyFill="1" applyBorder="1" applyAlignment="1" applyProtection="1">
      <alignment horizontal="center" vertical="center" wrapText="1"/>
    </xf>
    <xf numFmtId="0" fontId="0" fillId="3" borderId="0" xfId="0" applyNumberFormat="1" applyFill="1" applyBorder="1" applyProtection="1">
      <protection locked="0"/>
    </xf>
    <xf numFmtId="0" fontId="0" fillId="3" borderId="0" xfId="0" applyNumberFormat="1" applyFill="1" applyBorder="1" applyAlignment="1" applyProtection="1">
      <alignment horizontal="center"/>
      <protection locked="0"/>
    </xf>
    <xf numFmtId="0" fontId="0" fillId="6" borderId="0" xfId="0" applyNumberFormat="1" applyFill="1" applyBorder="1" applyProtection="1">
      <protection locked="0"/>
    </xf>
    <xf numFmtId="0" fontId="0" fillId="6" borderId="0" xfId="0" applyNumberFormat="1" applyFill="1" applyBorder="1" applyAlignment="1" applyProtection="1">
      <alignment horizontal="center"/>
      <protection locked="0"/>
    </xf>
    <xf numFmtId="165" fontId="14" fillId="6" borderId="0" xfId="0" applyFont="1" applyFill="1" applyAlignment="1" applyProtection="1">
      <alignment horizontal="left"/>
      <protection locked="0"/>
    </xf>
    <xf numFmtId="1" fontId="14" fillId="6" borderId="0" xfId="0" applyNumberFormat="1" applyFont="1" applyFill="1" applyAlignment="1" applyProtection="1">
      <alignment horizontal="center"/>
      <protection locked="0"/>
    </xf>
    <xf numFmtId="1" fontId="2" fillId="0" borderId="93" xfId="1" applyNumberFormat="1" applyFont="1" applyFill="1" applyBorder="1" applyAlignment="1" applyProtection="1">
      <alignment horizontal="left" vertical="center" wrapText="1"/>
    </xf>
    <xf numFmtId="1" fontId="2" fillId="0" borderId="92" xfId="1" applyNumberFormat="1" applyFont="1" applyFill="1" applyBorder="1" applyAlignment="1" applyProtection="1">
      <alignment horizontal="left" vertical="center" wrapText="1"/>
    </xf>
    <xf numFmtId="1" fontId="2" fillId="0" borderId="67" xfId="1" applyNumberFormat="1" applyFont="1" applyFill="1" applyBorder="1" applyAlignment="1" applyProtection="1">
      <alignment horizontal="left" vertical="center" wrapText="1"/>
    </xf>
    <xf numFmtId="0" fontId="38" fillId="3" borderId="0" xfId="0" applyNumberFormat="1" applyFont="1" applyFill="1" applyBorder="1" applyProtection="1"/>
    <xf numFmtId="165" fontId="38" fillId="6" borderId="0" xfId="0" applyFont="1" applyFill="1" applyProtection="1"/>
    <xf numFmtId="165" fontId="38" fillId="0" borderId="0" xfId="0" applyFont="1" applyFill="1" applyProtection="1"/>
    <xf numFmtId="165" fontId="8" fillId="0" borderId="1" xfId="1" applyFont="1" applyFill="1" applyBorder="1" applyAlignment="1" applyProtection="1">
      <alignment vertical="center" wrapText="1"/>
    </xf>
    <xf numFmtId="165" fontId="8" fillId="0" borderId="2" xfId="1" applyFont="1" applyFill="1" applyBorder="1" applyAlignment="1" applyProtection="1">
      <alignment vertical="center" wrapText="1"/>
    </xf>
    <xf numFmtId="0" fontId="9" fillId="10" borderId="68" xfId="1" applyNumberFormat="1" applyFont="1" applyFill="1" applyBorder="1" applyAlignment="1" applyProtection="1">
      <alignment horizontal="center" vertical="center" wrapText="1"/>
    </xf>
    <xf numFmtId="165" fontId="12" fillId="6" borderId="0" xfId="0" applyFont="1" applyFill="1" applyProtection="1"/>
    <xf numFmtId="165" fontId="15" fillId="6" borderId="0" xfId="0" applyFont="1" applyFill="1" applyProtection="1"/>
    <xf numFmtId="165" fontId="37" fillId="6" borderId="0" xfId="0" applyFont="1" applyFill="1" applyProtection="1"/>
    <xf numFmtId="165" fontId="16" fillId="6" borderId="0" xfId="0" applyFont="1" applyFill="1" applyProtection="1"/>
    <xf numFmtId="167" fontId="9" fillId="10" borderId="58" xfId="1" applyNumberFormat="1" applyFont="1" applyFill="1" applyBorder="1" applyAlignment="1" applyProtection="1">
      <alignment horizontal="right" vertical="center" wrapText="1"/>
    </xf>
    <xf numFmtId="0" fontId="8" fillId="0" borderId="32" xfId="1" applyNumberFormat="1" applyFont="1" applyFill="1" applyBorder="1" applyAlignment="1" applyProtection="1">
      <alignment horizontal="center" vertical="center" wrapText="1"/>
    </xf>
    <xf numFmtId="0" fontId="32" fillId="3" borderId="0" xfId="0" applyNumberFormat="1" applyFont="1" applyFill="1" applyBorder="1" applyProtection="1"/>
    <xf numFmtId="165" fontId="19" fillId="10" borderId="69" xfId="0" applyFont="1" applyFill="1" applyBorder="1" applyAlignment="1">
      <alignment horizontal="center" vertical="center"/>
    </xf>
    <xf numFmtId="165" fontId="19" fillId="10" borderId="70" xfId="0" applyFont="1" applyFill="1" applyBorder="1" applyAlignment="1">
      <alignment horizontal="center" vertical="center"/>
    </xf>
    <xf numFmtId="165" fontId="19" fillId="10" borderId="71" xfId="0" applyFont="1" applyFill="1" applyBorder="1" applyAlignment="1">
      <alignment horizontal="center" vertical="center"/>
    </xf>
    <xf numFmtId="1" fontId="8" fillId="8" borderId="28" xfId="5" applyNumberFormat="1" applyFont="1" applyFill="1" applyBorder="1" applyAlignment="1" applyProtection="1">
      <alignment horizontal="left" vertical="center" wrapText="1"/>
    </xf>
    <xf numFmtId="1" fontId="8" fillId="8" borderId="27" xfId="5" applyNumberFormat="1" applyFont="1" applyFill="1" applyBorder="1" applyAlignment="1" applyProtection="1">
      <alignment horizontal="left" vertical="center" wrapText="1"/>
    </xf>
    <xf numFmtId="165" fontId="7" fillId="8" borderId="28" xfId="5" applyFont="1" applyFill="1" applyBorder="1" applyAlignment="1" applyProtection="1">
      <alignment horizontal="center" vertical="center" wrapText="1"/>
    </xf>
    <xf numFmtId="165" fontId="7" fillId="8" borderId="26" xfId="5" applyFont="1" applyFill="1" applyBorder="1" applyAlignment="1" applyProtection="1">
      <alignment horizontal="center" vertical="center" wrapText="1"/>
    </xf>
    <xf numFmtId="165" fontId="7" fillId="8" borderId="30" xfId="5" applyFont="1" applyFill="1" applyBorder="1" applyAlignment="1" applyProtection="1">
      <alignment horizontal="center" vertical="center" wrapText="1"/>
    </xf>
    <xf numFmtId="1" fontId="8" fillId="8" borderId="12" xfId="5" applyNumberFormat="1" applyFont="1" applyFill="1" applyBorder="1" applyAlignment="1" applyProtection="1">
      <alignment horizontal="left" vertical="center" wrapText="1"/>
    </xf>
    <xf numFmtId="1" fontId="8" fillId="8" borderId="14" xfId="5" applyNumberFormat="1" applyFont="1" applyFill="1" applyBorder="1" applyAlignment="1" applyProtection="1">
      <alignment horizontal="left" vertical="center" wrapText="1"/>
    </xf>
    <xf numFmtId="165" fontId="7" fillId="8" borderId="12" xfId="5" applyFont="1" applyFill="1" applyBorder="1" applyAlignment="1" applyProtection="1">
      <alignment horizontal="center" vertical="center" wrapText="1"/>
    </xf>
    <xf numFmtId="165" fontId="7" fillId="8" borderId="13" xfId="5" applyFont="1" applyFill="1" applyBorder="1" applyAlignment="1" applyProtection="1">
      <alignment horizontal="center" vertical="center" wrapText="1"/>
    </xf>
    <xf numFmtId="165" fontId="7" fillId="8" borderId="85" xfId="5" applyFont="1" applyFill="1" applyBorder="1" applyAlignment="1" applyProtection="1">
      <alignment horizontal="center" vertical="center" wrapText="1"/>
    </xf>
    <xf numFmtId="165" fontId="6" fillId="16" borderId="26" xfId="5" applyFont="1" applyFill="1" applyBorder="1" applyAlignment="1" applyProtection="1">
      <alignment horizontal="left" vertical="center" wrapText="1"/>
    </xf>
    <xf numFmtId="165" fontId="6" fillId="16" borderId="26" xfId="5" applyFont="1" applyFill="1" applyBorder="1" applyAlignment="1" applyProtection="1">
      <alignment horizontal="center" vertical="center" wrapText="1"/>
    </xf>
    <xf numFmtId="165" fontId="6" fillId="16" borderId="30" xfId="5" applyFont="1" applyFill="1" applyBorder="1" applyAlignment="1" applyProtection="1">
      <alignment horizontal="center" vertical="center" wrapText="1"/>
    </xf>
    <xf numFmtId="1" fontId="8" fillId="8" borderId="6" xfId="5" applyNumberFormat="1" applyFont="1" applyFill="1" applyBorder="1" applyAlignment="1" applyProtection="1">
      <alignment horizontal="left" vertical="center" wrapText="1"/>
    </xf>
    <xf numFmtId="1" fontId="8" fillId="8" borderId="8" xfId="5" applyNumberFormat="1" applyFont="1" applyFill="1" applyBorder="1" applyAlignment="1" applyProtection="1">
      <alignment horizontal="left" vertical="center" wrapText="1"/>
    </xf>
    <xf numFmtId="165" fontId="7" fillId="8" borderId="6" xfId="5" applyFont="1" applyFill="1" applyBorder="1" applyAlignment="1" applyProtection="1">
      <alignment horizontal="center" vertical="center" wrapText="1"/>
    </xf>
    <xf numFmtId="165" fontId="7" fillId="8" borderId="7" xfId="5" applyFont="1" applyFill="1" applyBorder="1" applyAlignment="1" applyProtection="1">
      <alignment horizontal="center" vertical="center" wrapText="1"/>
    </xf>
    <xf numFmtId="165" fontId="7" fillId="8" borderId="41" xfId="5" applyFont="1" applyFill="1" applyBorder="1" applyAlignment="1" applyProtection="1">
      <alignment horizontal="center" vertical="center" wrapText="1"/>
    </xf>
    <xf numFmtId="165" fontId="7" fillId="8" borderId="25" xfId="5" applyFont="1" applyFill="1" applyBorder="1" applyAlignment="1" applyProtection="1">
      <alignment horizontal="center" vertical="center" wrapText="1"/>
    </xf>
    <xf numFmtId="165" fontId="7" fillId="8" borderId="54" xfId="5" applyFont="1" applyFill="1" applyBorder="1" applyAlignment="1" applyProtection="1">
      <alignment horizontal="center" vertical="center" wrapText="1"/>
    </xf>
    <xf numFmtId="165" fontId="7" fillId="8" borderId="55" xfId="5" applyFont="1" applyFill="1" applyBorder="1" applyAlignment="1" applyProtection="1">
      <alignment horizontal="center" vertical="center" wrapText="1"/>
    </xf>
    <xf numFmtId="165" fontId="11" fillId="9" borderId="26" xfId="24" applyNumberFormat="1" applyFont="1" applyFill="1" applyBorder="1" applyAlignment="1" applyProtection="1">
      <alignment horizontal="left" vertical="center" wrapText="1"/>
    </xf>
    <xf numFmtId="165" fontId="11" fillId="9" borderId="26" xfId="24" applyNumberFormat="1" applyFont="1" applyFill="1" applyBorder="1" applyAlignment="1" applyProtection="1">
      <alignment horizontal="center" vertical="center" wrapText="1"/>
    </xf>
    <xf numFmtId="165" fontId="11" fillId="9" borderId="30" xfId="24" applyNumberFormat="1" applyFont="1" applyFill="1" applyBorder="1" applyAlignment="1" applyProtection="1">
      <alignment horizontal="center" vertical="center" wrapText="1"/>
    </xf>
    <xf numFmtId="165" fontId="4" fillId="5" borderId="48" xfId="5" applyFont="1" applyFill="1" applyBorder="1" applyAlignment="1" applyProtection="1">
      <alignment horizontal="left" vertical="center" wrapText="1"/>
    </xf>
    <xf numFmtId="165" fontId="4" fillId="5" borderId="64" xfId="5" applyFont="1" applyFill="1" applyBorder="1" applyAlignment="1" applyProtection="1">
      <alignment horizontal="left" vertical="center" wrapText="1"/>
    </xf>
    <xf numFmtId="165" fontId="4" fillId="5" borderId="47" xfId="5" applyFont="1" applyFill="1" applyBorder="1" applyAlignment="1" applyProtection="1">
      <alignment horizontal="center" vertical="center" wrapText="1"/>
    </xf>
    <xf numFmtId="165" fontId="4" fillId="5" borderId="43" xfId="5" applyFont="1" applyFill="1" applyBorder="1" applyAlignment="1" applyProtection="1">
      <alignment horizontal="center" vertical="center" wrapText="1"/>
    </xf>
    <xf numFmtId="165" fontId="11" fillId="9" borderId="29" xfId="24" applyNumberFormat="1" applyFont="1" applyFill="1" applyBorder="1" applyAlignment="1" applyProtection="1">
      <alignment horizontal="left" vertical="center" wrapText="1"/>
    </xf>
    <xf numFmtId="165" fontId="4" fillId="5" borderId="65" xfId="5" applyFont="1" applyFill="1" applyBorder="1" applyAlignment="1" applyProtection="1">
      <alignment horizontal="left" vertical="center" wrapText="1"/>
    </xf>
    <xf numFmtId="165" fontId="4" fillId="5" borderId="86" xfId="5" applyFont="1" applyFill="1" applyBorder="1" applyAlignment="1" applyProtection="1">
      <alignment horizontal="left" vertical="center" wrapText="1"/>
    </xf>
    <xf numFmtId="165" fontId="4" fillId="5" borderId="61" xfId="5" applyFont="1" applyFill="1" applyBorder="1" applyAlignment="1" applyProtection="1">
      <alignment horizontal="center" vertical="center" wrapText="1"/>
    </xf>
    <xf numFmtId="165" fontId="4" fillId="5" borderId="62" xfId="5" applyFont="1" applyFill="1" applyBorder="1" applyAlignment="1" applyProtection="1">
      <alignment horizontal="center" vertical="center" wrapText="1"/>
    </xf>
    <xf numFmtId="165" fontId="6" fillId="9" borderId="47" xfId="5" applyFont="1" applyFill="1" applyBorder="1" applyAlignment="1" applyProtection="1">
      <alignment horizontal="left" vertical="center" wrapText="1"/>
    </xf>
    <xf numFmtId="165" fontId="6" fillId="9" borderId="59" xfId="5" applyFont="1" applyFill="1" applyBorder="1" applyAlignment="1" applyProtection="1">
      <alignment horizontal="center" vertical="center" wrapText="1"/>
    </xf>
    <xf numFmtId="165" fontId="6" fillId="9" borderId="50" xfId="5" applyFont="1" applyFill="1" applyBorder="1" applyAlignment="1" applyProtection="1">
      <alignment horizontal="center" vertical="center" wrapText="1"/>
    </xf>
    <xf numFmtId="165" fontId="4" fillId="5" borderId="1" xfId="5" applyFont="1" applyFill="1" applyBorder="1" applyAlignment="1" applyProtection="1">
      <alignment horizontal="left" vertical="center" wrapText="1"/>
    </xf>
    <xf numFmtId="165" fontId="4" fillId="5" borderId="2" xfId="5" applyFont="1" applyFill="1" applyBorder="1" applyAlignment="1" applyProtection="1">
      <alignment horizontal="left" vertical="center" wrapText="1"/>
    </xf>
    <xf numFmtId="165" fontId="3" fillId="6" borderId="44" xfId="5" applyFont="1" applyFill="1" applyBorder="1" applyAlignment="1" applyProtection="1">
      <alignment horizontal="center"/>
    </xf>
    <xf numFmtId="165" fontId="3" fillId="6" borderId="45" xfId="5" applyFont="1" applyFill="1" applyBorder="1" applyAlignment="1" applyProtection="1">
      <alignment horizontal="center"/>
    </xf>
    <xf numFmtId="165" fontId="3" fillId="6" borderId="46" xfId="5" applyFont="1" applyFill="1" applyBorder="1" applyAlignment="1" applyProtection="1">
      <alignment horizontal="center"/>
    </xf>
    <xf numFmtId="165" fontId="3" fillId="6" borderId="34" xfId="5" applyFont="1" applyFill="1" applyBorder="1" applyAlignment="1" applyProtection="1">
      <alignment horizontal="center"/>
    </xf>
    <xf numFmtId="165" fontId="3" fillId="6" borderId="0" xfId="5" applyFont="1" applyFill="1" applyBorder="1" applyAlignment="1" applyProtection="1">
      <alignment horizontal="center"/>
    </xf>
    <xf numFmtId="165" fontId="3" fillId="6" borderId="5" xfId="5" applyFont="1" applyFill="1" applyBorder="1" applyAlignment="1" applyProtection="1">
      <alignment horizontal="center"/>
    </xf>
    <xf numFmtId="0" fontId="31" fillId="15" borderId="6" xfId="21" applyFont="1" applyFill="1" applyBorder="1" applyAlignment="1" applyProtection="1">
      <alignment horizontal="center" vertical="center" wrapText="1"/>
    </xf>
    <xf numFmtId="0" fontId="31" fillId="15" borderId="7" xfId="21" applyFont="1" applyFill="1" applyBorder="1" applyAlignment="1" applyProtection="1">
      <alignment horizontal="center" vertical="center" wrapText="1"/>
    </xf>
    <xf numFmtId="0" fontId="31" fillId="15" borderId="61" xfId="21" applyFont="1" applyFill="1" applyBorder="1" applyAlignment="1" applyProtection="1">
      <alignment horizontal="center" vertical="center" wrapText="1"/>
    </xf>
    <xf numFmtId="0" fontId="31" fillId="15" borderId="62" xfId="21" applyFont="1" applyFill="1" applyBorder="1" applyAlignment="1" applyProtection="1">
      <alignment horizontal="center" vertical="center" wrapText="1"/>
    </xf>
    <xf numFmtId="0" fontId="35" fillId="13" borderId="79" xfId="23" applyAlignment="1" applyProtection="1">
      <alignment horizontal="center" vertical="center" wrapText="1"/>
    </xf>
    <xf numFmtId="0" fontId="35" fillId="13" borderId="81" xfId="23" applyBorder="1" applyAlignment="1" applyProtection="1">
      <alignment horizontal="center" vertical="center" wrapText="1"/>
    </xf>
    <xf numFmtId="0" fontId="35" fillId="13" borderId="82" xfId="23" applyBorder="1" applyAlignment="1" applyProtection="1">
      <alignment horizontal="center" vertical="center"/>
    </xf>
    <xf numFmtId="0" fontId="35" fillId="13" borderId="83" xfId="23" applyBorder="1" applyAlignment="1" applyProtection="1">
      <alignment horizontal="center" vertical="center"/>
    </xf>
    <xf numFmtId="165" fontId="6" fillId="9" borderId="47" xfId="5" applyFont="1" applyFill="1" applyBorder="1" applyAlignment="1" applyProtection="1">
      <alignment horizontal="center" vertical="center" wrapText="1"/>
    </xf>
    <xf numFmtId="165" fontId="6" fillId="9" borderId="43" xfId="5" applyFont="1" applyFill="1" applyBorder="1" applyAlignment="1" applyProtection="1">
      <alignment horizontal="center" vertical="center" wrapText="1"/>
    </xf>
    <xf numFmtId="165" fontId="3" fillId="6" borderId="44" xfId="0" applyFont="1" applyFill="1" applyBorder="1" applyAlignment="1" applyProtection="1">
      <alignment horizontal="center"/>
    </xf>
    <xf numFmtId="165" fontId="3" fillId="6" borderId="45" xfId="0" applyFont="1" applyFill="1" applyBorder="1" applyAlignment="1" applyProtection="1">
      <alignment horizontal="center"/>
    </xf>
    <xf numFmtId="165" fontId="3" fillId="6" borderId="46" xfId="0" applyFont="1" applyFill="1" applyBorder="1" applyAlignment="1" applyProtection="1">
      <alignment horizontal="center"/>
    </xf>
    <xf numFmtId="165" fontId="3" fillId="6" borderId="34" xfId="0" applyFont="1" applyFill="1" applyBorder="1" applyAlignment="1" applyProtection="1">
      <alignment horizontal="center"/>
    </xf>
    <xf numFmtId="165" fontId="3" fillId="6" borderId="0" xfId="0" applyFont="1" applyFill="1" applyBorder="1" applyAlignment="1" applyProtection="1">
      <alignment horizontal="center"/>
    </xf>
    <xf numFmtId="165" fontId="3" fillId="6" borderId="5" xfId="0" applyFont="1" applyFill="1" applyBorder="1" applyAlignment="1" applyProtection="1">
      <alignment horizontal="center"/>
    </xf>
    <xf numFmtId="165" fontId="3" fillId="6" borderId="38" xfId="0" applyFont="1" applyFill="1" applyBorder="1" applyAlignment="1" applyProtection="1">
      <alignment horizontal="center"/>
    </xf>
    <xf numFmtId="165" fontId="3" fillId="6" borderId="58" xfId="0" applyFont="1" applyFill="1" applyBorder="1" applyAlignment="1" applyProtection="1">
      <alignment horizontal="center"/>
    </xf>
    <xf numFmtId="165" fontId="3" fillId="6" borderId="3" xfId="0" applyFont="1" applyFill="1" applyBorder="1" applyAlignment="1" applyProtection="1">
      <alignment horizontal="center"/>
    </xf>
    <xf numFmtId="165" fontId="3" fillId="4" borderId="1" xfId="0" applyFont="1" applyFill="1" applyBorder="1" applyAlignment="1" applyProtection="1">
      <alignment horizontal="center" vertical="center" wrapText="1"/>
    </xf>
    <xf numFmtId="165" fontId="3" fillId="4" borderId="4" xfId="0" applyFont="1" applyFill="1" applyBorder="1" applyAlignment="1" applyProtection="1">
      <alignment horizontal="center" vertical="center" wrapText="1"/>
    </xf>
    <xf numFmtId="165" fontId="3" fillId="4" borderId="2" xfId="0" applyFont="1" applyFill="1" applyBorder="1" applyAlignment="1" applyProtection="1">
      <alignment horizontal="center" vertical="center" wrapText="1"/>
    </xf>
    <xf numFmtId="165" fontId="8" fillId="2" borderId="8" xfId="0" applyFont="1" applyFill="1" applyBorder="1" applyAlignment="1">
      <alignment horizontal="center" vertical="center" wrapText="1"/>
    </xf>
    <xf numFmtId="165" fontId="8" fillId="2" borderId="9" xfId="0" applyFont="1" applyFill="1" applyBorder="1" applyAlignment="1">
      <alignment horizontal="center" vertical="center" wrapText="1"/>
    </xf>
    <xf numFmtId="165" fontId="8" fillId="2" borderId="11" xfId="0" applyFont="1" applyFill="1" applyBorder="1" applyAlignment="1">
      <alignment horizontal="center" vertical="center" wrapText="1"/>
    </xf>
    <xf numFmtId="165" fontId="8" fillId="2" borderId="27" xfId="0" applyFont="1" applyFill="1" applyBorder="1" applyAlignment="1">
      <alignment horizontal="center" vertical="center" wrapText="1"/>
    </xf>
    <xf numFmtId="165" fontId="8" fillId="2" borderId="54" xfId="0" applyFont="1" applyFill="1" applyBorder="1" applyAlignment="1">
      <alignment horizontal="center" vertical="center" wrapText="1"/>
    </xf>
    <xf numFmtId="165" fontId="8" fillId="2" borderId="55" xfId="0" applyFont="1" applyFill="1" applyBorder="1" applyAlignment="1">
      <alignment horizontal="center" vertical="center" wrapText="1"/>
    </xf>
    <xf numFmtId="165" fontId="8" fillId="2" borderId="14" xfId="0" applyFont="1" applyFill="1" applyBorder="1" applyAlignment="1">
      <alignment horizontal="center" vertical="center" wrapText="1"/>
    </xf>
    <xf numFmtId="165" fontId="8" fillId="2" borderId="15" xfId="0" applyFont="1" applyFill="1" applyBorder="1" applyAlignment="1">
      <alignment horizontal="center" vertical="center" wrapText="1"/>
    </xf>
    <xf numFmtId="165" fontId="8" fillId="2" borderId="16" xfId="0" applyFont="1" applyFill="1" applyBorder="1" applyAlignment="1">
      <alignment horizontal="center" vertical="center" wrapText="1"/>
    </xf>
    <xf numFmtId="165" fontId="8" fillId="2" borderId="6" xfId="0" applyFont="1" applyFill="1" applyBorder="1" applyAlignment="1">
      <alignment horizontal="left" vertical="center" wrapText="1"/>
    </xf>
    <xf numFmtId="165" fontId="8" fillId="2" borderId="7" xfId="0" applyFont="1" applyFill="1" applyBorder="1" applyAlignment="1">
      <alignment horizontal="left" vertical="center" wrapText="1"/>
    </xf>
    <xf numFmtId="165" fontId="8" fillId="2" borderId="28" xfId="0" applyFont="1" applyFill="1" applyBorder="1" applyAlignment="1">
      <alignment horizontal="left" vertical="center" wrapText="1"/>
    </xf>
    <xf numFmtId="165" fontId="8" fillId="2" borderId="26" xfId="0" applyFont="1" applyFill="1" applyBorder="1" applyAlignment="1">
      <alignment horizontal="left" vertical="center" wrapText="1"/>
    </xf>
    <xf numFmtId="165" fontId="8" fillId="2" borderId="12" xfId="0" applyFont="1" applyFill="1" applyBorder="1" applyAlignment="1">
      <alignment horizontal="left" vertical="center" wrapText="1"/>
    </xf>
    <xf numFmtId="165" fontId="8" fillId="2" borderId="13" xfId="0" applyFont="1" applyFill="1" applyBorder="1" applyAlignment="1">
      <alignment horizontal="left" vertical="center" wrapText="1"/>
    </xf>
    <xf numFmtId="165" fontId="0" fillId="0" borderId="29" xfId="0" applyBorder="1" applyAlignment="1">
      <alignment vertical="center" wrapText="1"/>
    </xf>
    <xf numFmtId="165" fontId="0" fillId="0" borderId="57" xfId="0" applyBorder="1" applyAlignment="1">
      <alignment vertical="center" wrapText="1"/>
    </xf>
    <xf numFmtId="165" fontId="0" fillId="0" borderId="20" xfId="0" applyBorder="1" applyAlignment="1">
      <alignment vertical="center" wrapText="1"/>
    </xf>
    <xf numFmtId="0" fontId="0" fillId="0" borderId="27" xfId="0" applyNumberFormat="1" applyBorder="1" applyAlignment="1">
      <alignment horizontal="left" vertical="center" wrapText="1"/>
    </xf>
    <xf numFmtId="0" fontId="0" fillId="0" borderId="55" xfId="0" applyNumberFormat="1" applyBorder="1" applyAlignment="1">
      <alignment horizontal="left" vertical="center" wrapText="1"/>
    </xf>
    <xf numFmtId="0" fontId="0" fillId="0" borderId="27" xfId="0" applyNumberFormat="1" applyBorder="1" applyAlignment="1">
      <alignment horizontal="left" wrapText="1"/>
    </xf>
    <xf numFmtId="0" fontId="0" fillId="0" borderId="55" xfId="0" applyNumberFormat="1" applyBorder="1" applyAlignment="1">
      <alignment horizontal="left" wrapText="1"/>
    </xf>
    <xf numFmtId="165" fontId="0" fillId="0" borderId="29" xfId="0" applyBorder="1" applyAlignment="1">
      <alignment vertical="center"/>
    </xf>
    <xf numFmtId="165" fontId="0" fillId="0" borderId="57" xfId="0" applyBorder="1" applyAlignment="1">
      <alignment vertical="center"/>
    </xf>
    <xf numFmtId="165" fontId="0" fillId="0" borderId="20" xfId="0" applyBorder="1" applyAlignment="1">
      <alignment vertical="center"/>
    </xf>
    <xf numFmtId="165" fontId="23" fillId="0" borderId="27" xfId="0" applyFont="1" applyBorder="1" applyAlignment="1">
      <alignment horizontal="left" vertical="top" wrapText="1"/>
    </xf>
    <xf numFmtId="165" fontId="23" fillId="0" borderId="55" xfId="0" applyFont="1" applyBorder="1" applyAlignment="1">
      <alignment horizontal="left" vertical="top" wrapText="1"/>
    </xf>
    <xf numFmtId="165" fontId="23" fillId="0" borderId="27" xfId="0" applyFont="1" applyBorder="1" applyAlignment="1">
      <alignment vertical="top" wrapText="1"/>
    </xf>
    <xf numFmtId="165" fontId="23" fillId="0" borderId="55" xfId="0" applyFont="1" applyBorder="1" applyAlignment="1">
      <alignment vertical="top" wrapText="1"/>
    </xf>
    <xf numFmtId="165" fontId="23" fillId="0" borderId="31" xfId="0" applyFont="1" applyBorder="1" applyAlignment="1">
      <alignment vertical="top" wrapText="1"/>
    </xf>
    <xf numFmtId="165" fontId="23" fillId="0" borderId="53" xfId="0" applyFont="1" applyBorder="1" applyAlignment="1">
      <alignment vertical="top" wrapText="1"/>
    </xf>
    <xf numFmtId="165" fontId="0" fillId="0" borderId="27" xfId="0" applyBorder="1" applyAlignment="1">
      <alignment horizontal="left" wrapText="1"/>
    </xf>
    <xf numFmtId="165" fontId="0" fillId="0" borderId="55" xfId="0" applyBorder="1" applyAlignment="1">
      <alignment horizontal="left" wrapText="1"/>
    </xf>
    <xf numFmtId="165" fontId="13" fillId="10" borderId="1" xfId="0" applyFont="1" applyFill="1" applyBorder="1" applyAlignment="1" applyProtection="1">
      <alignment horizontal="center" vertical="center"/>
    </xf>
    <xf numFmtId="165" fontId="13" fillId="10" borderId="4" xfId="0" applyFont="1" applyFill="1" applyBorder="1" applyAlignment="1" applyProtection="1">
      <alignment horizontal="center" vertical="center"/>
    </xf>
    <xf numFmtId="165" fontId="13" fillId="10" borderId="2" xfId="0" applyFont="1" applyFill="1" applyBorder="1" applyAlignment="1" applyProtection="1">
      <alignment horizontal="center" vertical="center"/>
    </xf>
    <xf numFmtId="165" fontId="8" fillId="9" borderId="48" xfId="1" applyFont="1" applyFill="1" applyBorder="1" applyAlignment="1" applyProtection="1">
      <alignment horizontal="left" vertical="center" wrapText="1"/>
    </xf>
    <xf numFmtId="165" fontId="8" fillId="9" borderId="64" xfId="1" applyFont="1" applyFill="1" applyBorder="1" applyAlignment="1" applyProtection="1">
      <alignment horizontal="left" vertical="center" wrapText="1"/>
    </xf>
    <xf numFmtId="165" fontId="8" fillId="9" borderId="1" xfId="1" applyFont="1" applyFill="1" applyBorder="1" applyAlignment="1" applyProtection="1">
      <alignment horizontal="center" vertical="center" wrapText="1"/>
    </xf>
    <xf numFmtId="165" fontId="8" fillId="9" borderId="4" xfId="1" applyFont="1" applyFill="1" applyBorder="1" applyAlignment="1" applyProtection="1">
      <alignment horizontal="center" vertical="center" wrapText="1"/>
    </xf>
    <xf numFmtId="165" fontId="8" fillId="9" borderId="2" xfId="1" applyFont="1" applyFill="1" applyBorder="1" applyAlignment="1" applyProtection="1">
      <alignment horizontal="center" vertical="center" wrapText="1"/>
    </xf>
    <xf numFmtId="0" fontId="8" fillId="5" borderId="4" xfId="0" applyNumberFormat="1" applyFont="1" applyFill="1" applyBorder="1" applyAlignment="1" applyProtection="1">
      <alignment horizontal="center" vertical="center" wrapText="1"/>
      <protection locked="0"/>
    </xf>
    <xf numFmtId="0" fontId="8" fillId="5" borderId="2" xfId="0" applyNumberFormat="1" applyFont="1" applyFill="1" applyBorder="1" applyAlignment="1" applyProtection="1">
      <alignment horizontal="center" vertical="center" wrapText="1"/>
      <protection locked="0"/>
    </xf>
    <xf numFmtId="165" fontId="13" fillId="10" borderId="60" xfId="0" applyFont="1" applyFill="1" applyBorder="1" applyAlignment="1" applyProtection="1">
      <alignment horizontal="center" vertical="center" wrapText="1"/>
    </xf>
    <xf numFmtId="165" fontId="13" fillId="10" borderId="61" xfId="0" applyFont="1" applyFill="1" applyBorder="1" applyAlignment="1" applyProtection="1">
      <alignment horizontal="center" vertical="center" wrapText="1"/>
    </xf>
    <xf numFmtId="165" fontId="13" fillId="10" borderId="62" xfId="0" applyFont="1" applyFill="1" applyBorder="1" applyAlignment="1" applyProtection="1">
      <alignment horizontal="center" vertical="center" wrapText="1"/>
    </xf>
    <xf numFmtId="165" fontId="9" fillId="10" borderId="48" xfId="1" applyFont="1" applyFill="1" applyBorder="1" applyAlignment="1" applyProtection="1">
      <alignment horizontal="left" vertical="center" wrapText="1"/>
    </xf>
    <xf numFmtId="165" fontId="9" fillId="10" borderId="64" xfId="1" applyFont="1" applyFill="1" applyBorder="1" applyAlignment="1" applyProtection="1">
      <alignment horizontal="left" vertical="center" wrapText="1"/>
    </xf>
    <xf numFmtId="165" fontId="9" fillId="10" borderId="1" xfId="1" applyFont="1" applyFill="1" applyBorder="1" applyAlignment="1" applyProtection="1">
      <alignment horizontal="center" vertical="center" wrapText="1"/>
    </xf>
    <xf numFmtId="165" fontId="9" fillId="10" borderId="4" xfId="1" applyFont="1" applyFill="1" applyBorder="1" applyAlignment="1" applyProtection="1">
      <alignment horizontal="center" vertical="center" wrapText="1"/>
    </xf>
    <xf numFmtId="165" fontId="9" fillId="10" borderId="2" xfId="1" applyFont="1" applyFill="1" applyBorder="1" applyAlignment="1" applyProtection="1">
      <alignment horizontal="center" vertical="center" wrapText="1"/>
    </xf>
    <xf numFmtId="165" fontId="23" fillId="0" borderId="29" xfId="0" applyFont="1" applyBorder="1" applyAlignment="1">
      <alignment vertical="center" wrapText="1"/>
    </xf>
    <xf numFmtId="165" fontId="23" fillId="0" borderId="57" xfId="0" applyFont="1" applyBorder="1" applyAlignment="1">
      <alignment vertical="center" wrapText="1"/>
    </xf>
    <xf numFmtId="165" fontId="23" fillId="0" borderId="20" xfId="0" applyFont="1" applyBorder="1" applyAlignment="1">
      <alignment vertical="center" wrapText="1"/>
    </xf>
    <xf numFmtId="0" fontId="0" fillId="0" borderId="27" xfId="0" applyNumberFormat="1" applyBorder="1" applyAlignment="1">
      <alignment vertical="center" wrapText="1"/>
    </xf>
    <xf numFmtId="0" fontId="0" fillId="0" borderId="55" xfId="0" applyNumberFormat="1" applyBorder="1" applyAlignment="1">
      <alignment vertical="center" wrapText="1"/>
    </xf>
    <xf numFmtId="165" fontId="4" fillId="5" borderId="4" xfId="0" applyFont="1" applyFill="1" applyBorder="1" applyAlignment="1" applyProtection="1">
      <alignment horizontal="center" vertical="center" wrapText="1"/>
      <protection locked="0"/>
    </xf>
    <xf numFmtId="165" fontId="4" fillId="5" borderId="2" xfId="0" applyFont="1" applyFill="1" applyBorder="1" applyAlignment="1" applyProtection="1">
      <alignment horizontal="center" vertical="center" wrapText="1"/>
      <protection locked="0"/>
    </xf>
    <xf numFmtId="165" fontId="0" fillId="0" borderId="29" xfId="0" applyFill="1" applyBorder="1" applyAlignment="1">
      <alignment vertical="center" wrapText="1"/>
    </xf>
    <xf numFmtId="165" fontId="0" fillId="0" borderId="57" xfId="0" applyFill="1" applyBorder="1" applyAlignment="1">
      <alignment vertical="center" wrapText="1"/>
    </xf>
    <xf numFmtId="165" fontId="0" fillId="0" borderId="20" xfId="0" applyFill="1" applyBorder="1" applyAlignment="1">
      <alignment vertical="center" wrapText="1"/>
    </xf>
    <xf numFmtId="165" fontId="8" fillId="5" borderId="4" xfId="0" applyFont="1" applyFill="1" applyBorder="1" applyAlignment="1" applyProtection="1">
      <alignment horizontal="center" vertical="center" wrapText="1"/>
      <protection locked="0"/>
    </xf>
    <xf numFmtId="165" fontId="8" fillId="5" borderId="2" xfId="0" applyFont="1" applyFill="1" applyBorder="1" applyAlignment="1" applyProtection="1">
      <alignment horizontal="center" vertical="center" wrapText="1"/>
      <protection locked="0"/>
    </xf>
    <xf numFmtId="165" fontId="0" fillId="0" borderId="8" xfId="0" applyBorder="1" applyAlignment="1">
      <alignment horizontal="left" wrapText="1"/>
    </xf>
    <xf numFmtId="165" fontId="0" fillId="0" borderId="11" xfId="0" applyBorder="1" applyAlignment="1">
      <alignment horizontal="left" wrapText="1"/>
    </xf>
    <xf numFmtId="165" fontId="2" fillId="7" borderId="35" xfId="0" applyFont="1" applyFill="1" applyBorder="1" applyAlignment="1" applyProtection="1">
      <alignment horizontal="center" vertical="center" wrapText="1"/>
      <protection locked="0"/>
    </xf>
    <xf numFmtId="165" fontId="2" fillId="7" borderId="22" xfId="0" applyFont="1" applyFill="1" applyBorder="1" applyAlignment="1" applyProtection="1">
      <alignment horizontal="center" vertical="center" wrapText="1"/>
      <protection locked="0"/>
    </xf>
    <xf numFmtId="0" fontId="23" fillId="0" borderId="27" xfId="0" applyNumberFormat="1" applyFont="1" applyBorder="1" applyAlignment="1">
      <alignment horizontal="left" vertical="top" wrapText="1"/>
    </xf>
    <xf numFmtId="0" fontId="23" fillId="0" borderId="55" xfId="0" applyNumberFormat="1" applyFont="1" applyBorder="1" applyAlignment="1">
      <alignment horizontal="left" vertical="top" wrapText="1"/>
    </xf>
    <xf numFmtId="165" fontId="23" fillId="0" borderId="18" xfId="0" applyFont="1" applyBorder="1" applyAlignment="1">
      <alignment horizontal="left" vertical="top" wrapText="1"/>
    </xf>
    <xf numFmtId="165" fontId="23" fillId="0" borderId="52" xfId="0" applyFont="1" applyBorder="1" applyAlignment="1">
      <alignment horizontal="left" vertical="top" wrapText="1"/>
    </xf>
    <xf numFmtId="165" fontId="0" fillId="0" borderId="8" xfId="0" applyBorder="1" applyAlignment="1">
      <alignment horizontal="left" vertical="center"/>
    </xf>
    <xf numFmtId="165" fontId="0" fillId="0" borderId="11" xfId="0" applyBorder="1" applyAlignment="1">
      <alignment horizontal="left" vertical="center"/>
    </xf>
    <xf numFmtId="165" fontId="0" fillId="0" borderId="27" xfId="0" applyBorder="1" applyAlignment="1">
      <alignment horizontal="left" vertical="center"/>
    </xf>
    <xf numFmtId="165" fontId="0" fillId="0" borderId="55" xfId="0" applyBorder="1" applyAlignment="1">
      <alignment horizontal="left" vertical="center"/>
    </xf>
    <xf numFmtId="165" fontId="0" fillId="0" borderId="27" xfId="0" applyBorder="1" applyAlignment="1">
      <alignment horizontal="left"/>
    </xf>
    <xf numFmtId="165" fontId="0" fillId="0" borderId="55" xfId="0" applyBorder="1" applyAlignment="1">
      <alignment horizontal="left"/>
    </xf>
    <xf numFmtId="0" fontId="25" fillId="0" borderId="27" xfId="0" applyNumberFormat="1" applyFont="1" applyBorder="1" applyAlignment="1">
      <alignment horizontal="left" vertical="center" wrapText="1"/>
    </xf>
    <xf numFmtId="0" fontId="25" fillId="0" borderId="55" xfId="0" applyNumberFormat="1" applyFont="1" applyBorder="1" applyAlignment="1">
      <alignment horizontal="left" vertical="center" wrapText="1"/>
    </xf>
    <xf numFmtId="165" fontId="0" fillId="0" borderId="29" xfId="0" applyFill="1" applyBorder="1" applyAlignment="1">
      <alignment vertical="center"/>
    </xf>
    <xf numFmtId="165" fontId="0" fillId="0" borderId="57" xfId="0" applyFill="1" applyBorder="1" applyAlignment="1">
      <alignment vertical="center"/>
    </xf>
    <xf numFmtId="165" fontId="0" fillId="0" borderId="20" xfId="0" applyFill="1" applyBorder="1" applyAlignment="1">
      <alignment vertical="center"/>
    </xf>
    <xf numFmtId="0" fontId="0" fillId="0" borderId="14" xfId="0" applyNumberFormat="1" applyBorder="1" applyAlignment="1">
      <alignment horizontal="left" vertical="center" wrapText="1"/>
    </xf>
    <xf numFmtId="0" fontId="0" fillId="0" borderId="53" xfId="0" applyNumberFormat="1" applyBorder="1" applyAlignment="1">
      <alignment horizontal="left" vertical="center" wrapText="1"/>
    </xf>
    <xf numFmtId="0" fontId="0" fillId="0" borderId="8" xfId="0" applyNumberFormat="1" applyBorder="1" applyAlignment="1">
      <alignment horizontal="left"/>
    </xf>
    <xf numFmtId="0" fontId="0" fillId="0" borderId="52" xfId="0" applyNumberFormat="1" applyBorder="1" applyAlignment="1">
      <alignment horizontal="left"/>
    </xf>
    <xf numFmtId="0" fontId="0" fillId="0" borderId="27" xfId="0" applyNumberFormat="1" applyBorder="1" applyAlignment="1">
      <alignment horizontal="left"/>
    </xf>
    <xf numFmtId="0" fontId="0" fillId="0" borderId="55" xfId="0" applyNumberFormat="1" applyBorder="1" applyAlignment="1">
      <alignment horizontal="left"/>
    </xf>
    <xf numFmtId="0" fontId="0" fillId="0" borderId="8" xfId="0" applyNumberFormat="1" applyBorder="1"/>
    <xf numFmtId="0" fontId="0" fillId="0" borderId="11" xfId="0" applyNumberFormat="1" applyBorder="1"/>
    <xf numFmtId="0" fontId="0" fillId="0" borderId="14" xfId="0" applyNumberFormat="1" applyBorder="1" applyAlignment="1">
      <alignment vertical="center" wrapText="1"/>
    </xf>
    <xf numFmtId="0" fontId="0" fillId="0" borderId="16" xfId="0" applyNumberFormat="1" applyBorder="1" applyAlignment="1">
      <alignment vertical="center" wrapText="1"/>
    </xf>
    <xf numFmtId="165" fontId="6" fillId="9" borderId="47" xfId="1" applyFont="1" applyFill="1" applyBorder="1" applyAlignment="1" applyProtection="1">
      <alignment horizontal="left" vertical="center" wrapText="1"/>
    </xf>
    <xf numFmtId="165" fontId="6" fillId="9" borderId="4" xfId="1" applyFont="1" applyFill="1" applyBorder="1" applyAlignment="1" applyProtection="1">
      <alignment horizontal="center" vertical="center" wrapText="1"/>
      <protection locked="0"/>
    </xf>
    <xf numFmtId="165" fontId="6" fillId="9" borderId="2" xfId="1" applyFont="1" applyFill="1" applyBorder="1" applyAlignment="1" applyProtection="1">
      <alignment horizontal="center" vertical="center" wrapText="1"/>
      <protection locked="0"/>
    </xf>
    <xf numFmtId="165" fontId="4" fillId="5" borderId="4" xfId="1" applyFont="1" applyFill="1" applyBorder="1" applyAlignment="1" applyProtection="1">
      <alignment horizontal="center" vertical="center" wrapText="1"/>
      <protection locked="0"/>
    </xf>
    <xf numFmtId="165" fontId="4" fillId="5" borderId="2" xfId="1" applyFont="1" applyFill="1" applyBorder="1" applyAlignment="1" applyProtection="1">
      <alignment horizontal="center" vertical="center" wrapText="1"/>
      <protection locked="0"/>
    </xf>
    <xf numFmtId="0" fontId="0" fillId="0" borderId="11" xfId="0" applyNumberFormat="1" applyBorder="1" applyAlignment="1">
      <alignment horizontal="left"/>
    </xf>
    <xf numFmtId="165" fontId="2" fillId="7" borderId="0" xfId="1" applyFont="1" applyFill="1" applyBorder="1" applyAlignment="1" applyProtection="1">
      <alignment horizontal="center" vertical="center" wrapText="1"/>
      <protection locked="0"/>
    </xf>
    <xf numFmtId="165" fontId="2" fillId="7" borderId="5" xfId="1" applyFont="1" applyFill="1" applyBorder="1" applyAlignment="1" applyProtection="1">
      <alignment horizontal="center" vertical="center" wrapText="1"/>
      <protection locked="0"/>
    </xf>
    <xf numFmtId="0" fontId="0" fillId="0" borderId="27" xfId="0" applyNumberFormat="1" applyBorder="1"/>
    <xf numFmtId="0" fontId="0" fillId="0" borderId="55" xfId="0" applyNumberFormat="1" applyBorder="1"/>
    <xf numFmtId="0" fontId="0" fillId="0" borderId="27" xfId="0" applyNumberFormat="1" applyBorder="1" applyAlignment="1">
      <alignment vertical="center"/>
    </xf>
    <xf numFmtId="0" fontId="0" fillId="0" borderId="55" xfId="0" applyNumberFormat="1" applyBorder="1" applyAlignment="1">
      <alignment vertical="center"/>
    </xf>
    <xf numFmtId="0" fontId="0" fillId="0" borderId="27" xfId="0" applyNumberFormat="1" applyBorder="1" applyAlignment="1">
      <alignment wrapText="1"/>
    </xf>
    <xf numFmtId="0" fontId="0" fillId="0" borderId="55" xfId="0" applyNumberFormat="1" applyBorder="1" applyAlignment="1">
      <alignment wrapText="1"/>
    </xf>
    <xf numFmtId="0" fontId="0" fillId="0" borderId="31" xfId="0" applyNumberFormat="1" applyBorder="1" applyAlignment="1">
      <alignment wrapText="1"/>
    </xf>
    <xf numFmtId="0" fontId="0" fillId="0" borderId="53" xfId="0" applyNumberFormat="1" applyBorder="1" applyAlignment="1">
      <alignment wrapText="1"/>
    </xf>
    <xf numFmtId="165" fontId="0" fillId="0" borderId="56" xfId="0" applyBorder="1" applyAlignment="1">
      <alignment vertical="center" wrapText="1"/>
    </xf>
    <xf numFmtId="165" fontId="0" fillId="0" borderId="34" xfId="0" applyBorder="1" applyAlignment="1">
      <alignment vertical="center" wrapText="1"/>
    </xf>
    <xf numFmtId="165" fontId="0" fillId="0" borderId="23" xfId="0" applyBorder="1" applyAlignment="1">
      <alignment vertical="center" wrapText="1"/>
    </xf>
    <xf numFmtId="165" fontId="2" fillId="7" borderId="19" xfId="1" applyFont="1" applyFill="1" applyBorder="1" applyAlignment="1" applyProtection="1">
      <alignment horizontal="center" vertical="center" wrapText="1"/>
      <protection locked="0"/>
    </xf>
    <xf numFmtId="165" fontId="2" fillId="7" borderId="32" xfId="1" applyFont="1" applyFill="1" applyBorder="1" applyAlignment="1" applyProtection="1">
      <alignment horizontal="center" vertical="center" wrapText="1"/>
      <protection locked="0"/>
    </xf>
    <xf numFmtId="165" fontId="2" fillId="7" borderId="36" xfId="1" applyFont="1" applyFill="1" applyBorder="1" applyAlignment="1" applyProtection="1">
      <alignment horizontal="center" vertical="center" wrapText="1"/>
      <protection locked="0"/>
    </xf>
    <xf numFmtId="165" fontId="2" fillId="7" borderId="30" xfId="1" applyFont="1" applyFill="1" applyBorder="1" applyAlignment="1" applyProtection="1">
      <alignment horizontal="center" vertical="center" wrapText="1"/>
      <protection locked="0"/>
    </xf>
    <xf numFmtId="165" fontId="0" fillId="0" borderId="56" xfId="0" applyFont="1" applyBorder="1" applyAlignment="1">
      <alignment vertical="center" wrapText="1"/>
    </xf>
    <xf numFmtId="165" fontId="0" fillId="0" borderId="34" xfId="0" applyFont="1" applyBorder="1" applyAlignment="1">
      <alignment vertical="center" wrapText="1"/>
    </xf>
    <xf numFmtId="165" fontId="0" fillId="0" borderId="23" xfId="0" applyFont="1" applyBorder="1" applyAlignment="1">
      <alignment vertical="center" wrapText="1"/>
    </xf>
    <xf numFmtId="165" fontId="27" fillId="0" borderId="56" xfId="0" applyFont="1" applyBorder="1" applyAlignment="1">
      <alignment vertical="center" wrapText="1"/>
    </xf>
    <xf numFmtId="165" fontId="27" fillId="0" borderId="34" xfId="0" applyFont="1" applyBorder="1" applyAlignment="1">
      <alignment vertical="center" wrapText="1"/>
    </xf>
    <xf numFmtId="165" fontId="27" fillId="0" borderId="23" xfId="0" applyFont="1" applyBorder="1" applyAlignment="1">
      <alignment vertical="center" wrapText="1"/>
    </xf>
    <xf numFmtId="165" fontId="27" fillId="0" borderId="56" xfId="0" applyFont="1" applyBorder="1" applyAlignment="1">
      <alignment vertical="center"/>
    </xf>
    <xf numFmtId="165" fontId="27" fillId="0" borderId="34" xfId="0" applyFont="1" applyBorder="1" applyAlignment="1">
      <alignment vertical="center"/>
    </xf>
    <xf numFmtId="165" fontId="27" fillId="0" borderId="23" xfId="0" applyFont="1" applyBorder="1" applyAlignment="1">
      <alignment vertical="center"/>
    </xf>
    <xf numFmtId="165" fontId="4" fillId="5" borderId="45" xfId="1" applyFont="1" applyFill="1" applyBorder="1" applyAlignment="1" applyProtection="1">
      <alignment horizontal="center" vertical="center" wrapText="1"/>
      <protection locked="0"/>
    </xf>
    <xf numFmtId="0" fontId="0" fillId="0" borderId="29" xfId="0" applyNumberFormat="1" applyBorder="1" applyAlignment="1">
      <alignment horizontal="left" vertical="center" wrapText="1"/>
    </xf>
    <xf numFmtId="0" fontId="0" fillId="0" borderId="57" xfId="0" applyNumberFormat="1" applyBorder="1" applyAlignment="1">
      <alignment horizontal="left" vertical="center" wrapText="1"/>
    </xf>
    <xf numFmtId="0" fontId="0" fillId="0" borderId="20" xfId="0" applyNumberFormat="1" applyBorder="1" applyAlignment="1">
      <alignment horizontal="left" vertical="center" wrapText="1"/>
    </xf>
    <xf numFmtId="0" fontId="0" fillId="0" borderId="29" xfId="0" applyNumberFormat="1" applyBorder="1" applyAlignment="1">
      <alignment horizontal="left" vertical="top" wrapText="1"/>
    </xf>
    <xf numFmtId="0" fontId="0" fillId="0" borderId="57" xfId="0" applyNumberFormat="1" applyBorder="1" applyAlignment="1">
      <alignment horizontal="left" vertical="top" wrapText="1"/>
    </xf>
    <xf numFmtId="0" fontId="0" fillId="0" borderId="20" xfId="0" applyNumberFormat="1" applyBorder="1" applyAlignment="1">
      <alignment horizontal="left" vertical="top" wrapText="1"/>
    </xf>
    <xf numFmtId="165" fontId="4" fillId="5" borderId="58" xfId="1" applyFont="1" applyFill="1" applyBorder="1" applyAlignment="1" applyProtection="1">
      <alignment horizontal="center" vertical="center" wrapText="1"/>
      <protection locked="0"/>
    </xf>
    <xf numFmtId="0" fontId="0" fillId="0" borderId="32" xfId="0" applyNumberFormat="1" applyBorder="1" applyAlignment="1">
      <alignment horizontal="left" vertical="center" wrapText="1"/>
    </xf>
    <xf numFmtId="0" fontId="0" fillId="0" borderId="31" xfId="0" applyNumberFormat="1" applyBorder="1" applyAlignment="1">
      <alignment horizontal="left" vertical="center" wrapText="1"/>
    </xf>
    <xf numFmtId="0" fontId="0" fillId="0" borderId="37" xfId="0" applyNumberFormat="1" applyBorder="1" applyAlignment="1">
      <alignment horizontal="left" vertical="center" wrapText="1"/>
    </xf>
    <xf numFmtId="0" fontId="0" fillId="0" borderId="18" xfId="0" applyNumberFormat="1" applyBorder="1" applyAlignment="1">
      <alignment horizontal="left" vertical="center" wrapText="1"/>
    </xf>
    <xf numFmtId="0" fontId="0" fillId="0" borderId="31" xfId="0" applyNumberFormat="1" applyBorder="1" applyAlignment="1">
      <alignment vertical="center" wrapText="1"/>
    </xf>
    <xf numFmtId="0" fontId="0" fillId="0" borderId="37" xfId="0" applyNumberFormat="1" applyBorder="1" applyAlignment="1">
      <alignment vertical="center" wrapText="1"/>
    </xf>
    <xf numFmtId="0" fontId="0" fillId="0" borderId="18" xfId="0" applyNumberFormat="1" applyBorder="1" applyAlignment="1">
      <alignment vertical="center" wrapText="1"/>
    </xf>
    <xf numFmtId="165" fontId="5" fillId="10" borderId="47" xfId="1" applyFont="1" applyFill="1" applyBorder="1" applyAlignment="1" applyProtection="1">
      <alignment horizontal="left" vertical="center" wrapText="1"/>
    </xf>
    <xf numFmtId="165" fontId="5" fillId="10" borderId="59" xfId="1" applyFont="1" applyFill="1" applyBorder="1" applyAlignment="1" applyProtection="1">
      <alignment horizontal="left" vertical="center" wrapText="1"/>
    </xf>
    <xf numFmtId="165" fontId="5" fillId="10" borderId="4" xfId="1" applyFont="1" applyFill="1" applyBorder="1" applyAlignment="1" applyProtection="1">
      <alignment horizontal="center" vertical="center" wrapText="1"/>
      <protection locked="0"/>
    </xf>
    <xf numFmtId="165" fontId="5" fillId="10" borderId="2" xfId="1" applyFont="1" applyFill="1" applyBorder="1" applyAlignment="1" applyProtection="1">
      <alignment horizontal="center" vertical="center" wrapText="1"/>
      <protection locked="0"/>
    </xf>
    <xf numFmtId="165" fontId="6" fillId="9" borderId="47" xfId="0" applyFont="1" applyFill="1" applyBorder="1" applyAlignment="1" applyProtection="1">
      <alignment horizontal="left" vertical="center" wrapText="1"/>
    </xf>
    <xf numFmtId="165" fontId="6" fillId="9" borderId="4" xfId="0" applyFont="1" applyFill="1" applyBorder="1" applyAlignment="1" applyProtection="1">
      <alignment horizontal="center" vertical="center" wrapText="1"/>
      <protection locked="0"/>
    </xf>
    <xf numFmtId="165" fontId="6" fillId="9" borderId="2" xfId="0" applyFont="1" applyFill="1" applyBorder="1" applyAlignment="1" applyProtection="1">
      <alignment horizontal="center" vertical="center" wrapText="1"/>
      <protection locked="0"/>
    </xf>
    <xf numFmtId="49" fontId="26" fillId="0" borderId="65" xfId="0" quotePrefix="1" applyNumberFormat="1" applyFont="1" applyBorder="1" applyAlignment="1">
      <alignment vertical="center" wrapText="1"/>
    </xf>
    <xf numFmtId="49" fontId="26" fillId="0" borderId="37" xfId="0" quotePrefix="1" applyNumberFormat="1" applyFont="1" applyBorder="1" applyAlignment="1">
      <alignment vertical="center" wrapText="1"/>
    </xf>
    <xf numFmtId="49" fontId="26" fillId="0" borderId="18" xfId="0" quotePrefix="1" applyNumberFormat="1" applyFont="1" applyBorder="1" applyAlignment="1">
      <alignment vertical="center" wrapText="1"/>
    </xf>
    <xf numFmtId="0" fontId="28" fillId="0" borderId="31" xfId="0" applyNumberFormat="1" applyFont="1" applyBorder="1" applyAlignment="1">
      <alignment horizontal="left" vertical="center" wrapText="1"/>
    </xf>
    <xf numFmtId="0" fontId="28" fillId="0" borderId="78" xfId="0" applyNumberFormat="1" applyFont="1" applyBorder="1" applyAlignment="1">
      <alignment horizontal="left" vertical="center" wrapText="1"/>
    </xf>
    <xf numFmtId="165" fontId="2" fillId="7" borderId="78" xfId="0" applyFont="1" applyFill="1" applyBorder="1" applyAlignment="1" applyProtection="1">
      <alignment horizontal="center" vertical="center" wrapText="1"/>
      <protection locked="0"/>
    </xf>
    <xf numFmtId="165" fontId="2" fillId="7" borderId="66" xfId="0" applyFont="1" applyFill="1" applyBorder="1" applyAlignment="1" applyProtection="1">
      <alignment horizontal="center" vertical="center" wrapText="1"/>
      <protection locked="0"/>
    </xf>
    <xf numFmtId="165" fontId="2" fillId="7" borderId="24" xfId="0" applyFont="1" applyFill="1" applyBorder="1" applyAlignment="1" applyProtection="1">
      <alignment horizontal="center" vertical="center" wrapText="1"/>
      <protection locked="0"/>
    </xf>
    <xf numFmtId="0" fontId="28" fillId="0" borderId="37" xfId="0" applyNumberFormat="1" applyFont="1" applyBorder="1" applyAlignment="1">
      <alignment horizontal="left" vertical="center"/>
    </xf>
    <xf numFmtId="0" fontId="28" fillId="0" borderId="35" xfId="0" applyNumberFormat="1" applyFont="1" applyBorder="1" applyAlignment="1">
      <alignment horizontal="left" vertical="center"/>
    </xf>
    <xf numFmtId="0" fontId="28" fillId="0" borderId="18" xfId="0" applyNumberFormat="1" applyFont="1" applyBorder="1" applyAlignment="1">
      <alignment horizontal="left" vertical="center"/>
    </xf>
    <xf numFmtId="0" fontId="28" fillId="0" borderId="19" xfId="0" applyNumberFormat="1" applyFont="1" applyBorder="1" applyAlignment="1">
      <alignment horizontal="left" vertical="center"/>
    </xf>
    <xf numFmtId="49" fontId="26" fillId="0" borderId="31" xfId="0" quotePrefix="1" applyNumberFormat="1" applyFont="1" applyBorder="1" applyAlignment="1">
      <alignment vertical="center" wrapText="1"/>
    </xf>
    <xf numFmtId="0" fontId="28" fillId="0" borderId="31" xfId="0" applyNumberFormat="1" applyFont="1" applyBorder="1" applyAlignment="1">
      <alignment horizontal="left" vertical="center"/>
    </xf>
    <xf numFmtId="0" fontId="28" fillId="0" borderId="78" xfId="0" applyNumberFormat="1" applyFont="1" applyBorder="1" applyAlignment="1">
      <alignment horizontal="left" vertical="center"/>
    </xf>
    <xf numFmtId="0" fontId="28" fillId="0" borderId="18" xfId="0" applyNumberFormat="1" applyFont="1" applyBorder="1" applyAlignment="1">
      <alignment horizontal="left" vertical="center" wrapText="1"/>
    </xf>
    <xf numFmtId="0" fontId="28" fillId="0" borderId="19" xfId="0" applyNumberFormat="1" applyFont="1" applyBorder="1" applyAlignment="1">
      <alignment horizontal="left" vertical="center" wrapText="1"/>
    </xf>
    <xf numFmtId="0" fontId="28" fillId="0" borderId="37" xfId="0" applyNumberFormat="1" applyFont="1" applyBorder="1" applyAlignment="1">
      <alignment horizontal="left" vertical="center" wrapText="1"/>
    </xf>
    <xf numFmtId="0" fontId="28" fillId="0" borderId="35" xfId="0" applyNumberFormat="1" applyFont="1" applyBorder="1" applyAlignment="1">
      <alignment horizontal="left" vertical="center" wrapText="1"/>
    </xf>
    <xf numFmtId="165" fontId="30" fillId="0" borderId="31" xfId="0" applyFont="1" applyBorder="1" applyAlignment="1">
      <alignment vertical="center"/>
    </xf>
    <xf numFmtId="165" fontId="30" fillId="0" borderId="37" xfId="0" applyFont="1" applyBorder="1" applyAlignment="1">
      <alignment vertical="center"/>
    </xf>
    <xf numFmtId="165" fontId="30" fillId="0" borderId="18" xfId="0" applyFont="1" applyBorder="1" applyAlignment="1">
      <alignment vertical="center"/>
    </xf>
    <xf numFmtId="165" fontId="4" fillId="5" borderId="44" xfId="0" applyFont="1" applyFill="1" applyBorder="1" applyAlignment="1" applyProtection="1">
      <alignment horizontal="center" vertical="center" wrapText="1"/>
      <protection locked="0"/>
    </xf>
    <xf numFmtId="165" fontId="4" fillId="5" borderId="45" xfId="0" applyFont="1" applyFill="1" applyBorder="1" applyAlignment="1" applyProtection="1">
      <alignment horizontal="center" vertical="center" wrapText="1"/>
      <protection locked="0"/>
    </xf>
    <xf numFmtId="165" fontId="4" fillId="5" borderId="46" xfId="0" applyFont="1" applyFill="1" applyBorder="1" applyAlignment="1" applyProtection="1">
      <alignment horizontal="center" vertical="center" wrapText="1"/>
      <protection locked="0"/>
    </xf>
    <xf numFmtId="165" fontId="2" fillId="7" borderId="26" xfId="0" applyFont="1" applyFill="1" applyBorder="1" applyAlignment="1" applyProtection="1">
      <alignment horizontal="center" vertical="center" wrapText="1"/>
      <protection locked="0"/>
    </xf>
    <xf numFmtId="165" fontId="6" fillId="9" borderId="23" xfId="0" applyFont="1" applyFill="1" applyBorder="1" applyAlignment="1" applyProtection="1">
      <alignment horizontal="center" vertical="center" wrapText="1"/>
      <protection locked="0"/>
    </xf>
    <xf numFmtId="165" fontId="6" fillId="9" borderId="51" xfId="0" applyFont="1" applyFill="1" applyBorder="1" applyAlignment="1" applyProtection="1">
      <alignment horizontal="center" vertical="center" wrapText="1"/>
      <protection locked="0"/>
    </xf>
    <xf numFmtId="165" fontId="6" fillId="9" borderId="52" xfId="0" applyFont="1" applyFill="1" applyBorder="1" applyAlignment="1" applyProtection="1">
      <alignment horizontal="center" vertical="center" wrapText="1"/>
      <protection locked="0"/>
    </xf>
    <xf numFmtId="165" fontId="30" fillId="0" borderId="27" xfId="0" applyFont="1" applyBorder="1" applyAlignment="1">
      <alignment horizontal="left" vertical="center" wrapText="1"/>
    </xf>
    <xf numFmtId="165" fontId="30" fillId="0" borderId="32" xfId="0" applyFont="1" applyBorder="1" applyAlignment="1">
      <alignment horizontal="left" vertical="center" wrapText="1"/>
    </xf>
    <xf numFmtId="165" fontId="9" fillId="10" borderId="10" xfId="1" applyFont="1" applyFill="1" applyBorder="1" applyAlignment="1" applyProtection="1">
      <alignment horizontal="center" vertical="center" wrapText="1"/>
      <protection locked="0"/>
    </xf>
    <xf numFmtId="165" fontId="9" fillId="10" borderId="9" xfId="1" applyFont="1" applyFill="1" applyBorder="1" applyAlignment="1" applyProtection="1">
      <alignment horizontal="center" vertical="center" wrapText="1"/>
      <protection locked="0"/>
    </xf>
    <xf numFmtId="165" fontId="9" fillId="10" borderId="11" xfId="1" applyFont="1" applyFill="1" applyBorder="1" applyAlignment="1" applyProtection="1">
      <alignment horizontal="center" vertical="center" wrapText="1"/>
      <protection locked="0"/>
    </xf>
    <xf numFmtId="165" fontId="2" fillId="6" borderId="27" xfId="0" applyFont="1" applyFill="1" applyBorder="1" applyAlignment="1" applyProtection="1">
      <alignment horizontal="center" vertical="center" wrapText="1"/>
    </xf>
    <xf numFmtId="165" fontId="2" fillId="6" borderId="54" xfId="0" applyFont="1" applyFill="1" applyBorder="1" applyAlignment="1" applyProtection="1">
      <alignment horizontal="center" vertical="center" wrapText="1"/>
    </xf>
    <xf numFmtId="165" fontId="2" fillId="6" borderId="32" xfId="0" applyFont="1" applyFill="1" applyBorder="1" applyAlignment="1" applyProtection="1">
      <alignment horizontal="center" vertical="center" wrapText="1"/>
    </xf>
    <xf numFmtId="0" fontId="22" fillId="10" borderId="1" xfId="0" applyNumberFormat="1" applyFont="1" applyFill="1" applyBorder="1" applyAlignment="1" applyProtection="1">
      <alignment horizontal="center" vertical="center" wrapText="1"/>
    </xf>
    <xf numFmtId="0" fontId="22" fillId="10" borderId="4" xfId="0" applyNumberFormat="1" applyFont="1" applyFill="1" applyBorder="1" applyAlignment="1" applyProtection="1">
      <alignment horizontal="center" vertical="center" wrapText="1"/>
    </xf>
    <xf numFmtId="0" fontId="22" fillId="10" borderId="2" xfId="0" applyNumberFormat="1" applyFont="1" applyFill="1" applyBorder="1" applyAlignment="1" applyProtection="1">
      <alignment horizontal="center" vertical="center" wrapText="1"/>
    </xf>
    <xf numFmtId="0" fontId="22" fillId="10" borderId="34" xfId="0" applyNumberFormat="1" applyFont="1" applyFill="1" applyBorder="1" applyAlignment="1" applyProtection="1">
      <alignment horizontal="center" vertical="center" wrapText="1"/>
    </xf>
    <xf numFmtId="0" fontId="22" fillId="10" borderId="0" xfId="0" applyNumberFormat="1" applyFont="1" applyFill="1" applyBorder="1" applyAlignment="1" applyProtection="1">
      <alignment horizontal="center" vertical="center" wrapText="1"/>
    </xf>
    <xf numFmtId="165" fontId="9" fillId="10" borderId="10" xfId="1" applyNumberFormat="1" applyFont="1" applyFill="1" applyBorder="1" applyAlignment="1" applyProtection="1">
      <alignment horizontal="right" vertical="center" wrapText="1"/>
    </xf>
    <xf numFmtId="165" fontId="9" fillId="10" borderId="68" xfId="1" applyNumberFormat="1" applyFont="1" applyFill="1" applyBorder="1" applyAlignment="1" applyProtection="1">
      <alignment horizontal="right" vertical="center" wrapText="1"/>
    </xf>
    <xf numFmtId="165" fontId="8" fillId="0" borderId="25" xfId="1" applyNumberFormat="1" applyFont="1" applyFill="1" applyBorder="1" applyAlignment="1" applyProtection="1">
      <alignment horizontal="left" vertical="center" wrapText="1"/>
    </xf>
    <xf numFmtId="165" fontId="8" fillId="0" borderId="32" xfId="1" applyNumberFormat="1" applyFont="1" applyFill="1" applyBorder="1" applyAlignment="1" applyProtection="1">
      <alignment horizontal="left" vertical="center" wrapText="1"/>
    </xf>
    <xf numFmtId="165" fontId="9" fillId="10" borderId="63" xfId="1" applyNumberFormat="1" applyFont="1" applyFill="1" applyBorder="1" applyAlignment="1" applyProtection="1">
      <alignment horizontal="right" vertical="center" wrapText="1"/>
    </xf>
    <xf numFmtId="165" fontId="9" fillId="10" borderId="39" xfId="1" applyNumberFormat="1" applyFont="1" applyFill="1" applyBorder="1" applyAlignment="1" applyProtection="1">
      <alignment horizontal="right" vertical="center" wrapText="1"/>
    </xf>
    <xf numFmtId="165" fontId="9" fillId="10" borderId="1" xfId="1" applyNumberFormat="1" applyFont="1" applyFill="1" applyBorder="1" applyAlignment="1" applyProtection="1">
      <alignment horizontal="right" vertical="center" wrapText="1"/>
    </xf>
    <xf numFmtId="165" fontId="9" fillId="10" borderId="4" xfId="1" applyNumberFormat="1" applyFont="1" applyFill="1" applyBorder="1" applyAlignment="1" applyProtection="1">
      <alignment horizontal="right" vertical="center" wrapText="1"/>
    </xf>
    <xf numFmtId="165" fontId="9" fillId="10" borderId="2" xfId="1" applyNumberFormat="1" applyFont="1" applyFill="1" applyBorder="1" applyAlignment="1" applyProtection="1">
      <alignment horizontal="right" vertical="center" wrapText="1"/>
    </xf>
    <xf numFmtId="165" fontId="8" fillId="2" borderId="25" xfId="0" applyFont="1" applyFill="1" applyBorder="1" applyAlignment="1" applyProtection="1">
      <alignment horizontal="left" vertical="center" wrapText="1"/>
      <protection locked="0"/>
    </xf>
    <xf numFmtId="165" fontId="8" fillId="2" borderId="32" xfId="0" applyFont="1" applyFill="1" applyBorder="1" applyAlignment="1" applyProtection="1">
      <alignment horizontal="left" vertical="center" wrapText="1"/>
      <protection locked="0"/>
    </xf>
    <xf numFmtId="165" fontId="8" fillId="2" borderId="63" xfId="0" applyFont="1" applyFill="1" applyBorder="1" applyAlignment="1" applyProtection="1">
      <alignment horizontal="left" vertical="center" wrapText="1"/>
      <protection locked="0"/>
    </xf>
    <xf numFmtId="165" fontId="8" fillId="2" borderId="39" xfId="0" applyFont="1" applyFill="1" applyBorder="1" applyAlignment="1" applyProtection="1">
      <alignment horizontal="left" vertical="center" wrapText="1"/>
      <protection locked="0"/>
    </xf>
    <xf numFmtId="165" fontId="8" fillId="2" borderId="8" xfId="0" applyFont="1" applyFill="1" applyBorder="1" applyAlignment="1" applyProtection="1">
      <alignment horizontal="center" vertical="center" wrapText="1"/>
      <protection locked="0"/>
    </xf>
    <xf numFmtId="165" fontId="8" fillId="2" borderId="9" xfId="0" applyFont="1" applyFill="1" applyBorder="1" applyAlignment="1" applyProtection="1">
      <alignment horizontal="center" vertical="center" wrapText="1"/>
      <protection locked="0"/>
    </xf>
    <xf numFmtId="165" fontId="8" fillId="2" borderId="11" xfId="0" applyFont="1" applyFill="1" applyBorder="1" applyAlignment="1" applyProtection="1">
      <alignment horizontal="center" vertical="center" wrapText="1"/>
      <protection locked="0"/>
    </xf>
    <xf numFmtId="165" fontId="8" fillId="2" borderId="27" xfId="0" applyFont="1" applyFill="1" applyBorder="1" applyAlignment="1" applyProtection="1">
      <alignment horizontal="center" vertical="center" wrapText="1"/>
      <protection locked="0"/>
    </xf>
    <xf numFmtId="165" fontId="8" fillId="2" borderId="54" xfId="0" applyFont="1" applyFill="1" applyBorder="1" applyAlignment="1" applyProtection="1">
      <alignment horizontal="center" vertical="center" wrapText="1"/>
      <protection locked="0"/>
    </xf>
    <xf numFmtId="165" fontId="8" fillId="2" borderId="55" xfId="0" applyFont="1" applyFill="1" applyBorder="1" applyAlignment="1" applyProtection="1">
      <alignment horizontal="center" vertical="center" wrapText="1"/>
      <protection locked="0"/>
    </xf>
    <xf numFmtId="165" fontId="8" fillId="2" borderId="14" xfId="0" applyFont="1" applyFill="1" applyBorder="1" applyAlignment="1" applyProtection="1">
      <alignment horizontal="center" vertical="center" wrapText="1"/>
      <protection locked="0"/>
    </xf>
    <xf numFmtId="165" fontId="8" fillId="2" borderId="15" xfId="0" applyFont="1" applyFill="1" applyBorder="1" applyAlignment="1" applyProtection="1">
      <alignment horizontal="center" vertical="center" wrapText="1"/>
      <protection locked="0"/>
    </xf>
    <xf numFmtId="165" fontId="8" fillId="2" borderId="16" xfId="0" applyFont="1" applyFill="1" applyBorder="1" applyAlignment="1" applyProtection="1">
      <alignment horizontal="center" vertical="center" wrapText="1"/>
      <protection locked="0"/>
    </xf>
    <xf numFmtId="165" fontId="8" fillId="2" borderId="10" xfId="0" applyFont="1" applyFill="1" applyBorder="1" applyAlignment="1" applyProtection="1">
      <alignment horizontal="left" vertical="center" wrapText="1"/>
      <protection locked="0"/>
    </xf>
    <xf numFmtId="165" fontId="8" fillId="2" borderId="68" xfId="0" applyFont="1" applyFill="1" applyBorder="1" applyAlignment="1" applyProtection="1">
      <alignment horizontal="left" vertical="center" wrapText="1"/>
      <protection locked="0"/>
    </xf>
    <xf numFmtId="165" fontId="7" fillId="0" borderId="1" xfId="1" applyFont="1" applyFill="1" applyBorder="1" applyAlignment="1" applyProtection="1">
      <alignment horizontal="center" vertical="center" wrapText="1"/>
    </xf>
    <xf numFmtId="165" fontId="7" fillId="0" borderId="4" xfId="1" applyFont="1" applyFill="1" applyBorder="1" applyAlignment="1" applyProtection="1">
      <alignment horizontal="center" vertical="center" wrapText="1"/>
    </xf>
    <xf numFmtId="165" fontId="3" fillId="0" borderId="44" xfId="0" applyFont="1" applyFill="1" applyBorder="1" applyAlignment="1" applyProtection="1">
      <alignment horizontal="center"/>
    </xf>
    <xf numFmtId="165" fontId="3" fillId="0" borderId="45" xfId="0" applyFont="1" applyFill="1" applyBorder="1" applyAlignment="1" applyProtection="1">
      <alignment horizontal="center"/>
    </xf>
    <xf numFmtId="165" fontId="3" fillId="0" borderId="46" xfId="0" applyFont="1" applyFill="1" applyBorder="1" applyAlignment="1" applyProtection="1">
      <alignment horizontal="center"/>
    </xf>
    <xf numFmtId="165" fontId="3" fillId="0" borderId="34" xfId="0" applyFont="1" applyFill="1" applyBorder="1" applyAlignment="1" applyProtection="1">
      <alignment horizontal="center"/>
    </xf>
    <xf numFmtId="165" fontId="3" fillId="0" borderId="0" xfId="0" applyFont="1" applyFill="1" applyBorder="1" applyAlignment="1" applyProtection="1">
      <alignment horizontal="center"/>
    </xf>
    <xf numFmtId="165" fontId="3" fillId="0" borderId="5" xfId="0" applyFont="1" applyFill="1" applyBorder="1" applyAlignment="1" applyProtection="1">
      <alignment horizontal="center"/>
    </xf>
    <xf numFmtId="165" fontId="3" fillId="0" borderId="38" xfId="0" applyFont="1" applyFill="1" applyBorder="1" applyAlignment="1" applyProtection="1">
      <alignment horizontal="center"/>
    </xf>
    <xf numFmtId="165" fontId="3" fillId="0" borderId="58" xfId="0" applyFont="1" applyFill="1" applyBorder="1" applyAlignment="1" applyProtection="1">
      <alignment horizontal="center"/>
    </xf>
    <xf numFmtId="165" fontId="3" fillId="0" borderId="3" xfId="0" applyFont="1" applyFill="1" applyBorder="1" applyAlignment="1" applyProtection="1">
      <alignment horizontal="center"/>
    </xf>
    <xf numFmtId="165" fontId="9" fillId="10" borderId="1" xfId="1" applyFont="1" applyFill="1" applyBorder="1" applyAlignment="1" applyProtection="1">
      <alignment horizontal="left" vertical="center" wrapText="1"/>
    </xf>
    <xf numFmtId="165" fontId="9" fillId="10" borderId="2" xfId="1" applyFont="1" applyFill="1" applyBorder="1" applyAlignment="1" applyProtection="1">
      <alignment horizontal="left" vertical="center" wrapText="1"/>
    </xf>
    <xf numFmtId="165" fontId="17" fillId="10" borderId="27" xfId="0" applyFont="1" applyFill="1" applyBorder="1" applyAlignment="1" applyProtection="1">
      <alignment horizontal="center" vertical="center" wrapText="1"/>
    </xf>
    <xf numFmtId="165" fontId="17" fillId="10" borderId="54" xfId="0" applyFont="1" applyFill="1" applyBorder="1" applyAlignment="1" applyProtection="1">
      <alignment horizontal="center" vertical="center" wrapText="1"/>
    </xf>
    <xf numFmtId="165" fontId="17" fillId="10" borderId="55" xfId="0" applyFont="1" applyFill="1" applyBorder="1" applyAlignment="1" applyProtection="1">
      <alignment horizontal="center" vertical="center" wrapText="1"/>
    </xf>
    <xf numFmtId="165" fontId="17" fillId="10" borderId="31" xfId="0" applyFont="1" applyFill="1" applyBorder="1" applyAlignment="1" applyProtection="1">
      <alignment horizontal="center" vertical="center" wrapText="1"/>
    </xf>
    <xf numFmtId="165" fontId="17" fillId="10" borderId="91" xfId="0" applyFont="1" applyFill="1" applyBorder="1" applyAlignment="1" applyProtection="1">
      <alignment horizontal="center" vertical="center" wrapText="1"/>
    </xf>
    <xf numFmtId="165" fontId="17" fillId="10" borderId="53" xfId="0" applyFont="1" applyFill="1" applyBorder="1" applyAlignment="1" applyProtection="1">
      <alignment horizontal="center" vertical="center" wrapText="1"/>
    </xf>
    <xf numFmtId="1" fontId="17" fillId="10" borderId="33" xfId="1" applyNumberFormat="1" applyFont="1" applyFill="1" applyBorder="1" applyAlignment="1" applyProtection="1">
      <alignment horizontal="center" vertical="center" wrapText="1"/>
    </xf>
    <xf numFmtId="1" fontId="17" fillId="10" borderId="21" xfId="1" applyNumberFormat="1" applyFont="1" applyFill="1" applyBorder="1" applyAlignment="1" applyProtection="1">
      <alignment horizontal="center" vertical="center" wrapText="1"/>
    </xf>
    <xf numFmtId="165" fontId="17" fillId="10" borderId="29" xfId="1" applyFont="1" applyFill="1" applyBorder="1" applyAlignment="1" applyProtection="1">
      <alignment horizontal="center" vertical="center" wrapText="1"/>
    </xf>
    <xf numFmtId="165" fontId="17" fillId="10" borderId="57" xfId="1" applyFont="1" applyFill="1" applyBorder="1" applyAlignment="1" applyProtection="1">
      <alignment horizontal="center" vertical="center" wrapText="1"/>
    </xf>
    <xf numFmtId="1" fontId="17" fillId="10" borderId="29" xfId="1" applyNumberFormat="1" applyFont="1" applyFill="1" applyBorder="1" applyAlignment="1" applyProtection="1">
      <alignment horizontal="center" vertical="center" wrapText="1"/>
    </xf>
    <xf numFmtId="1" fontId="17" fillId="10" borderId="57" xfId="1" applyNumberFormat="1" applyFont="1" applyFill="1" applyBorder="1" applyAlignment="1" applyProtection="1">
      <alignment horizontal="center" vertical="center" wrapText="1"/>
    </xf>
    <xf numFmtId="165" fontId="3" fillId="4" borderId="10" xfId="0" applyFont="1" applyFill="1" applyBorder="1" applyAlignment="1" applyProtection="1">
      <alignment horizontal="center" vertical="center" wrapText="1"/>
    </xf>
    <xf numFmtId="165" fontId="3" fillId="4" borderId="9" xfId="0" applyFont="1" applyFill="1" applyBorder="1" applyAlignment="1" applyProtection="1">
      <alignment horizontal="center" vertical="center" wrapText="1"/>
    </xf>
    <xf numFmtId="165" fontId="3" fillId="4" borderId="11" xfId="0" applyFont="1" applyFill="1" applyBorder="1" applyAlignment="1" applyProtection="1">
      <alignment horizontal="center" vertical="center" wrapText="1"/>
    </xf>
  </cellXfs>
  <cellStyles count="27">
    <cellStyle name="20% - Énfasis1" xfId="24" builtinId="30"/>
    <cellStyle name="Bueno" xfId="21" builtinId="26"/>
    <cellStyle name="Cálculo" xfId="23" builtinId="22"/>
    <cellStyle name="Moneda" xfId="3" builtinId="4"/>
    <cellStyle name="Moneda [0]" xfId="18" builtinId="7"/>
    <cellStyle name="Moneda 2" xfId="2"/>
    <cellStyle name="Moneda 3" xfId="6"/>
    <cellStyle name="Moneda 4" xfId="14"/>
    <cellStyle name="Moneda 5" xfId="20"/>
    <cellStyle name="Normal" xfId="0" builtinId="0"/>
    <cellStyle name="Normal 10" xfId="25"/>
    <cellStyle name="Normal 11" xfId="26"/>
    <cellStyle name="Normal 2" xfId="1"/>
    <cellStyle name="Normal 2 2" xfId="4"/>
    <cellStyle name="Normal 2 2 2" xfId="9"/>
    <cellStyle name="Normal 2 3" xfId="8"/>
    <cellStyle name="Normal 2 3 2" xfId="11"/>
    <cellStyle name="Normal 3" xfId="7"/>
    <cellStyle name="Normal 3 3" xfId="5"/>
    <cellStyle name="Normal 4" xfId="10"/>
    <cellStyle name="Normal 5" xfId="12"/>
    <cellStyle name="Normal 6" xfId="13"/>
    <cellStyle name="Normal 7" xfId="16"/>
    <cellStyle name="Normal 8" xfId="17"/>
    <cellStyle name="Normal 9" xfId="19"/>
    <cellStyle name="Porcentaje" xfId="15" builtinId="5"/>
    <cellStyle name="Salida" xfId="22" builtinId="21"/>
  </cellStyles>
  <dxfs count="8">
    <dxf>
      <font>
        <strike val="0"/>
      </font>
      <fill>
        <patternFill>
          <bgColor rgb="FFFF0000"/>
        </patternFill>
      </fill>
    </dxf>
    <dxf>
      <fill>
        <patternFill>
          <bgColor rgb="FF00B050"/>
        </patternFill>
      </fill>
    </dxf>
    <dxf>
      <font>
        <strike val="0"/>
      </font>
      <fill>
        <patternFill>
          <bgColor rgb="FFFF0000"/>
        </patternFill>
      </fill>
    </dxf>
    <dxf>
      <fill>
        <patternFill>
          <bgColor rgb="FF00B050"/>
        </patternFill>
      </fill>
    </dxf>
    <dxf>
      <font>
        <strike val="0"/>
      </font>
      <fill>
        <patternFill>
          <bgColor rgb="FFFF0000"/>
        </patternFill>
      </fill>
    </dxf>
    <dxf>
      <fill>
        <patternFill>
          <bgColor rgb="FF00B050"/>
        </patternFill>
      </fill>
    </dxf>
    <dxf>
      <font>
        <strike val="0"/>
      </font>
      <fill>
        <patternFill>
          <bgColor rgb="FFFF0000"/>
        </patternFill>
      </fill>
    </dxf>
    <dxf>
      <fill>
        <patternFill>
          <bgColor rgb="FF00B05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5120</xdr:colOff>
      <xdr:row>0</xdr:row>
      <xdr:rowOff>43711</xdr:rowOff>
    </xdr:from>
    <xdr:ext cx="2336900" cy="735406"/>
    <xdr:pic>
      <xdr:nvPicPr>
        <xdr:cNvPr id="2" name="3 Imagen" descr="Logo Instituto Nacional de Cancerología-ESE">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20" y="43711"/>
          <a:ext cx="2336900" cy="73540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5120</xdr:colOff>
      <xdr:row>0</xdr:row>
      <xdr:rowOff>43711</xdr:rowOff>
    </xdr:from>
    <xdr:to>
      <xdr:col>1</xdr:col>
      <xdr:colOff>1494295</xdr:colOff>
      <xdr:row>4</xdr:row>
      <xdr:rowOff>55217</xdr:rowOff>
    </xdr:to>
    <xdr:pic>
      <xdr:nvPicPr>
        <xdr:cNvPr id="2" name="3 Imagen" descr="Logo Instituto Nacional de Cancerología-ESE">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20" y="43711"/>
          <a:ext cx="2336900" cy="7544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43220</xdr:colOff>
      <xdr:row>0</xdr:row>
      <xdr:rowOff>43711</xdr:rowOff>
    </xdr:from>
    <xdr:to>
      <xdr:col>3</xdr:col>
      <xdr:colOff>932320</xdr:colOff>
      <xdr:row>4</xdr:row>
      <xdr:rowOff>36167</xdr:rowOff>
    </xdr:to>
    <xdr:pic>
      <xdr:nvPicPr>
        <xdr:cNvPr id="3" name="3 Imagen" descr="Logo Instituto Nacional de Cancerología-ESE">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795" y="43711"/>
          <a:ext cx="2336900" cy="7354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ERVICIOS%20TECNOLOGICOS/EJERCICIOS%20AE/CALL%20CENTER/AS%20-%20IS/Estudios%20Previos/TecnicosInvitacionPublica_Centralcitas%20091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MR"/>
      <sheetName val="SMR (2)"/>
      <sheetName val="Costos"/>
      <sheetName val="Talento Humano"/>
      <sheetName val="Experiencia"/>
      <sheetName val="Certificaciones"/>
      <sheetName val="RSG"/>
      <sheetName val="Nivel de Servicio"/>
    </sheetNames>
    <sheetDataSet>
      <sheetData sheetId="0"/>
      <sheetData sheetId="1">
        <row r="9">
          <cell r="B9" t="str">
            <v>SERVICIOS DE AGENDAMIENTO</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view="pageBreakPreview" zoomScale="118" zoomScaleNormal="100" zoomScaleSheetLayoutView="118" workbookViewId="0">
      <selection activeCell="B22" sqref="B22"/>
    </sheetView>
  </sheetViews>
  <sheetFormatPr baseColWidth="10" defaultColWidth="28.7109375" defaultRowHeight="15" x14ac:dyDescent="0.25"/>
  <cols>
    <col min="1" max="1" width="35" style="12" customWidth="1"/>
    <col min="2" max="2" width="47.140625" style="12" bestFit="1" customWidth="1"/>
    <col min="3" max="3" width="35.85546875" style="12" bestFit="1" customWidth="1"/>
    <col min="4" max="16384" width="28.7109375" style="12"/>
  </cols>
  <sheetData>
    <row r="1" spans="1:3" ht="16.5" thickTop="1" thickBot="1" x14ac:dyDescent="0.3">
      <c r="A1" s="265" t="s">
        <v>755</v>
      </c>
      <c r="B1" s="266"/>
      <c r="C1" s="267"/>
    </row>
    <row r="2" spans="1:3" ht="16.5" thickTop="1" thickBot="1" x14ac:dyDescent="0.3">
      <c r="A2" s="34" t="s">
        <v>59</v>
      </c>
      <c r="B2" s="35" t="s">
        <v>60</v>
      </c>
      <c r="C2" s="36" t="s">
        <v>754</v>
      </c>
    </row>
    <row r="3" spans="1:3" ht="29.25" thickBot="1" x14ac:dyDescent="0.3">
      <c r="A3" s="37" t="s">
        <v>753</v>
      </c>
      <c r="B3" s="38" t="s">
        <v>62</v>
      </c>
      <c r="C3" s="39" t="s">
        <v>61</v>
      </c>
    </row>
  </sheetData>
  <sheetProtection sheet="1" objects="1" scenarios="1"/>
  <mergeCells count="1">
    <mergeCell ref="A1:C1"/>
  </mergeCells>
  <pageMargins left="0.70866141732283472" right="0.70866141732283472" top="0.74803149606299213" bottom="0.74803149606299213" header="0.31496062992125984" footer="0.31496062992125984"/>
  <pageSetup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
  <sheetViews>
    <sheetView view="pageBreakPreview" zoomScaleNormal="100" zoomScaleSheetLayoutView="100" workbookViewId="0">
      <selection activeCell="C67" sqref="A1:F67"/>
    </sheetView>
  </sheetViews>
  <sheetFormatPr baseColWidth="10" defaultColWidth="27.140625" defaultRowHeight="30" customHeight="1" x14ac:dyDescent="0.25"/>
  <cols>
    <col min="1" max="1" width="7.28515625" style="186" bestFit="1" customWidth="1"/>
    <col min="2" max="2" width="9.5703125" style="186" bestFit="1" customWidth="1"/>
    <col min="3" max="3" width="38.85546875" style="186" customWidth="1"/>
    <col min="4" max="4" width="8.42578125" style="186" customWidth="1"/>
    <col min="5" max="5" width="47" style="186" customWidth="1"/>
    <col min="6" max="6" width="49.42578125" style="186" customWidth="1"/>
    <col min="7" max="16384" width="27.140625" style="186"/>
  </cols>
  <sheetData>
    <row r="1" spans="1:6" ht="30" customHeight="1" x14ac:dyDescent="0.25">
      <c r="A1" s="306" t="s">
        <v>45</v>
      </c>
      <c r="B1" s="307"/>
      <c r="C1" s="307"/>
      <c r="D1" s="307"/>
      <c r="E1" s="307"/>
      <c r="F1" s="308"/>
    </row>
    <row r="2" spans="1:6" ht="30" customHeight="1" x14ac:dyDescent="0.25">
      <c r="A2" s="309"/>
      <c r="B2" s="310"/>
      <c r="C2" s="310"/>
      <c r="D2" s="310"/>
      <c r="E2" s="310"/>
      <c r="F2" s="311"/>
    </row>
    <row r="3" spans="1:6" ht="30" customHeight="1" x14ac:dyDescent="0.25">
      <c r="A3" s="187"/>
      <c r="B3" s="188"/>
      <c r="C3" s="188"/>
      <c r="D3" s="188"/>
      <c r="E3" s="188"/>
      <c r="F3" s="189"/>
    </row>
    <row r="4" spans="1:6" ht="30" customHeight="1" thickBot="1" x14ac:dyDescent="0.3">
      <c r="A4" s="187"/>
      <c r="B4" s="188"/>
      <c r="C4" s="188"/>
      <c r="D4" s="188"/>
      <c r="E4" s="188"/>
      <c r="F4" s="189"/>
    </row>
    <row r="5" spans="1:6" ht="30" customHeight="1" thickBot="1" x14ac:dyDescent="0.3">
      <c r="A5" s="312" t="s">
        <v>46</v>
      </c>
      <c r="B5" s="313"/>
      <c r="C5" s="313"/>
      <c r="D5" s="313"/>
      <c r="E5" s="314"/>
      <c r="F5" s="315"/>
    </row>
    <row r="6" spans="1:6" ht="30" customHeight="1" thickBot="1" x14ac:dyDescent="0.3">
      <c r="A6" s="316" t="s">
        <v>54</v>
      </c>
      <c r="B6" s="316"/>
      <c r="C6" s="316"/>
      <c r="D6" s="317"/>
      <c r="E6" s="318"/>
      <c r="F6" s="319"/>
    </row>
    <row r="7" spans="1:6" ht="30" customHeight="1" thickBot="1" x14ac:dyDescent="0.3">
      <c r="A7" s="168" t="s">
        <v>0</v>
      </c>
      <c r="B7" s="169" t="s">
        <v>756</v>
      </c>
      <c r="C7" s="169" t="s">
        <v>893</v>
      </c>
      <c r="D7" s="170" t="s">
        <v>3</v>
      </c>
      <c r="E7" s="171" t="s">
        <v>25</v>
      </c>
      <c r="F7" s="172" t="s">
        <v>26</v>
      </c>
    </row>
    <row r="8" spans="1:6" ht="30" customHeight="1" thickBot="1" x14ac:dyDescent="0.3">
      <c r="A8" s="190">
        <v>1</v>
      </c>
      <c r="B8" s="301" t="s">
        <v>764</v>
      </c>
      <c r="C8" s="301"/>
      <c r="D8" s="191"/>
      <c r="E8" s="320" t="str">
        <f>B8</f>
        <v>SERVICIOS DE AGENDAMIENTO</v>
      </c>
      <c r="F8" s="321"/>
    </row>
    <row r="9" spans="1:6" ht="30" customHeight="1" thickBot="1" x14ac:dyDescent="0.3">
      <c r="A9" s="192" t="s">
        <v>761</v>
      </c>
      <c r="B9" s="297" t="str">
        <f>B8</f>
        <v>SERVICIOS DE AGENDAMIENTO</v>
      </c>
      <c r="C9" s="298"/>
      <c r="D9" s="193"/>
      <c r="E9" s="299" t="str">
        <f>E8</f>
        <v>SERVICIOS DE AGENDAMIENTO</v>
      </c>
      <c r="F9" s="300"/>
    </row>
    <row r="10" spans="1:6" ht="30" customHeight="1" x14ac:dyDescent="0.25">
      <c r="A10" s="180" t="s">
        <v>752</v>
      </c>
      <c r="B10" s="179" t="s">
        <v>814</v>
      </c>
      <c r="C10" s="179" t="s">
        <v>766</v>
      </c>
      <c r="D10" s="185"/>
      <c r="E10" s="194" t="s">
        <v>28</v>
      </c>
      <c r="F10" s="195" t="s">
        <v>29</v>
      </c>
    </row>
    <row r="11" spans="1:6" ht="30" customHeight="1" x14ac:dyDescent="0.25">
      <c r="A11" s="180" t="s">
        <v>809</v>
      </c>
      <c r="B11" s="179" t="s">
        <v>815</v>
      </c>
      <c r="C11" s="179" t="s">
        <v>900</v>
      </c>
      <c r="D11" s="185"/>
      <c r="E11" s="196" t="s">
        <v>28</v>
      </c>
      <c r="F11" s="197" t="s">
        <v>29</v>
      </c>
    </row>
    <row r="12" spans="1:6" ht="30" customHeight="1" x14ac:dyDescent="0.25">
      <c r="A12" s="180" t="s">
        <v>810</v>
      </c>
      <c r="B12" s="179" t="s">
        <v>816</v>
      </c>
      <c r="C12" s="179" t="s">
        <v>767</v>
      </c>
      <c r="D12" s="185"/>
      <c r="E12" s="196" t="s">
        <v>28</v>
      </c>
      <c r="F12" s="197" t="s">
        <v>29</v>
      </c>
    </row>
    <row r="13" spans="1:6" ht="30" customHeight="1" x14ac:dyDescent="0.25">
      <c r="A13" s="180" t="s">
        <v>811</v>
      </c>
      <c r="B13" s="179" t="s">
        <v>817</v>
      </c>
      <c r="C13" s="179" t="s">
        <v>768</v>
      </c>
      <c r="D13" s="185"/>
      <c r="E13" s="196" t="s">
        <v>28</v>
      </c>
      <c r="F13" s="197" t="s">
        <v>29</v>
      </c>
    </row>
    <row r="14" spans="1:6" ht="30" customHeight="1" x14ac:dyDescent="0.25">
      <c r="A14" s="180" t="s">
        <v>812</v>
      </c>
      <c r="B14" s="179" t="s">
        <v>818</v>
      </c>
      <c r="C14" s="179" t="s">
        <v>769</v>
      </c>
      <c r="D14" s="185"/>
      <c r="E14" s="196" t="s">
        <v>28</v>
      </c>
      <c r="F14" s="197" t="s">
        <v>29</v>
      </c>
    </row>
    <row r="15" spans="1:6" ht="30" customHeight="1" thickBot="1" x14ac:dyDescent="0.3">
      <c r="A15" s="180" t="s">
        <v>813</v>
      </c>
      <c r="B15" s="179" t="s">
        <v>819</v>
      </c>
      <c r="C15" s="179" t="s">
        <v>770</v>
      </c>
      <c r="D15" s="185"/>
      <c r="E15" s="198" t="s">
        <v>28</v>
      </c>
      <c r="F15" s="199" t="s">
        <v>29</v>
      </c>
    </row>
    <row r="16" spans="1:6" ht="30" customHeight="1" thickBot="1" x14ac:dyDescent="0.3">
      <c r="A16" s="190">
        <v>2</v>
      </c>
      <c r="B16" s="301" t="s">
        <v>820</v>
      </c>
      <c r="C16" s="301"/>
      <c r="D16" s="191"/>
      <c r="E16" s="302" t="str">
        <f>B16</f>
        <v>SERVICIOS CANALES DE ATENCION</v>
      </c>
      <c r="F16" s="303"/>
    </row>
    <row r="17" spans="1:6" ht="30" customHeight="1" thickBot="1" x14ac:dyDescent="0.3">
      <c r="A17" s="200" t="s">
        <v>760</v>
      </c>
      <c r="B17" s="304" t="str">
        <f>B16</f>
        <v>SERVICIOS CANALES DE ATENCION</v>
      </c>
      <c r="C17" s="305"/>
      <c r="D17" s="201">
        <v>1</v>
      </c>
      <c r="E17" s="294" t="str">
        <f>E16</f>
        <v>SERVICIOS CANALES DE ATENCION</v>
      </c>
      <c r="F17" s="295"/>
    </row>
    <row r="18" spans="1:6" ht="30" customHeight="1" thickBot="1" x14ac:dyDescent="0.3">
      <c r="A18" s="173" t="s">
        <v>751</v>
      </c>
      <c r="B18" s="178" t="s">
        <v>828</v>
      </c>
      <c r="C18" s="184" t="s">
        <v>835</v>
      </c>
      <c r="D18" s="184"/>
      <c r="E18" s="202" t="s">
        <v>28</v>
      </c>
      <c r="F18" s="203" t="s">
        <v>29</v>
      </c>
    </row>
    <row r="19" spans="1:6" ht="30" customHeight="1" thickBot="1" x14ac:dyDescent="0.3">
      <c r="A19" s="173" t="s">
        <v>821</v>
      </c>
      <c r="B19" s="178" t="s">
        <v>829</v>
      </c>
      <c r="C19" s="184" t="s">
        <v>771</v>
      </c>
      <c r="D19" s="184"/>
      <c r="E19" s="202" t="s">
        <v>28</v>
      </c>
      <c r="F19" s="203" t="s">
        <v>29</v>
      </c>
    </row>
    <row r="20" spans="1:6" ht="30" customHeight="1" thickBot="1" x14ac:dyDescent="0.3">
      <c r="A20" s="173" t="s">
        <v>822</v>
      </c>
      <c r="B20" s="178" t="s">
        <v>830</v>
      </c>
      <c r="C20" s="184" t="s">
        <v>772</v>
      </c>
      <c r="D20" s="184"/>
      <c r="E20" s="202" t="s">
        <v>28</v>
      </c>
      <c r="F20" s="203" t="s">
        <v>29</v>
      </c>
    </row>
    <row r="21" spans="1:6" ht="30" customHeight="1" thickBot="1" x14ac:dyDescent="0.3">
      <c r="A21" s="173" t="s">
        <v>823</v>
      </c>
      <c r="B21" s="178" t="s">
        <v>831</v>
      </c>
      <c r="C21" s="184" t="s">
        <v>773</v>
      </c>
      <c r="D21" s="184"/>
      <c r="E21" s="202" t="s">
        <v>28</v>
      </c>
      <c r="F21" s="203" t="s">
        <v>29</v>
      </c>
    </row>
    <row r="22" spans="1:6" ht="30" customHeight="1" thickBot="1" x14ac:dyDescent="0.3">
      <c r="A22" s="173" t="s">
        <v>824</v>
      </c>
      <c r="B22" s="178" t="s">
        <v>832</v>
      </c>
      <c r="C22" s="184" t="s">
        <v>774</v>
      </c>
      <c r="D22" s="184"/>
      <c r="E22" s="202" t="s">
        <v>28</v>
      </c>
      <c r="F22" s="203" t="s">
        <v>29</v>
      </c>
    </row>
    <row r="23" spans="1:6" ht="30" customHeight="1" thickBot="1" x14ac:dyDescent="0.3">
      <c r="A23" s="173" t="s">
        <v>825</v>
      </c>
      <c r="B23" s="178" t="s">
        <v>833</v>
      </c>
      <c r="C23" s="184" t="s">
        <v>775</v>
      </c>
      <c r="D23" s="184"/>
      <c r="E23" s="202" t="s">
        <v>28</v>
      </c>
      <c r="F23" s="203" t="s">
        <v>29</v>
      </c>
    </row>
    <row r="24" spans="1:6" ht="30" customHeight="1" thickBot="1" x14ac:dyDescent="0.3">
      <c r="A24" s="173" t="s">
        <v>826</v>
      </c>
      <c r="B24" s="178" t="s">
        <v>834</v>
      </c>
      <c r="C24" s="184" t="s">
        <v>776</v>
      </c>
      <c r="D24" s="184"/>
      <c r="E24" s="202" t="s">
        <v>28</v>
      </c>
      <c r="F24" s="203" t="s">
        <v>29</v>
      </c>
    </row>
    <row r="25" spans="1:6" ht="30" customHeight="1" x14ac:dyDescent="0.25">
      <c r="A25" s="173" t="s">
        <v>827</v>
      </c>
      <c r="B25" s="178" t="s">
        <v>881</v>
      </c>
      <c r="C25" s="184" t="s">
        <v>777</v>
      </c>
      <c r="D25" s="183"/>
      <c r="E25" s="202" t="s">
        <v>28</v>
      </c>
      <c r="F25" s="203" t="s">
        <v>29</v>
      </c>
    </row>
    <row r="26" spans="1:6" ht="30" customHeight="1" thickBot="1" x14ac:dyDescent="0.3">
      <c r="A26" s="176">
        <v>3</v>
      </c>
      <c r="B26" s="289" t="s">
        <v>836</v>
      </c>
      <c r="C26" s="289"/>
      <c r="D26" s="177"/>
      <c r="E26" s="290" t="str">
        <f>B26</f>
        <v>HERRAMIENTAS DE GESTIÓN</v>
      </c>
      <c r="F26" s="291"/>
    </row>
    <row r="27" spans="1:6" ht="30" customHeight="1" thickBot="1" x14ac:dyDescent="0.3">
      <c r="A27" s="192" t="s">
        <v>750</v>
      </c>
      <c r="B27" s="292" t="s">
        <v>837</v>
      </c>
      <c r="C27" s="293"/>
      <c r="D27" s="193">
        <f>D28</f>
        <v>0</v>
      </c>
      <c r="E27" s="294" t="str">
        <f>B27</f>
        <v>SERVICIO DE HERRAMIENTAS DE GESTIÓN</v>
      </c>
      <c r="F27" s="295"/>
    </row>
    <row r="28" spans="1:6" ht="30" customHeight="1" thickBot="1" x14ac:dyDescent="0.3">
      <c r="A28" s="173" t="s">
        <v>762</v>
      </c>
      <c r="B28" s="175" t="s">
        <v>846</v>
      </c>
      <c r="C28" s="175" t="s">
        <v>778</v>
      </c>
      <c r="D28" s="175"/>
      <c r="E28" s="202" t="s">
        <v>28</v>
      </c>
      <c r="F28" s="203" t="s">
        <v>29</v>
      </c>
    </row>
    <row r="29" spans="1:6" ht="30" customHeight="1" thickBot="1" x14ac:dyDescent="0.3">
      <c r="A29" s="173" t="s">
        <v>838</v>
      </c>
      <c r="B29" s="175" t="s">
        <v>847</v>
      </c>
      <c r="C29" s="175" t="s">
        <v>779</v>
      </c>
      <c r="D29" s="175"/>
      <c r="E29" s="202" t="s">
        <v>28</v>
      </c>
      <c r="F29" s="203" t="s">
        <v>29</v>
      </c>
    </row>
    <row r="30" spans="1:6" ht="30" customHeight="1" thickBot="1" x14ac:dyDescent="0.3">
      <c r="A30" s="173" t="s">
        <v>839</v>
      </c>
      <c r="B30" s="175" t="s">
        <v>848</v>
      </c>
      <c r="C30" s="175" t="s">
        <v>780</v>
      </c>
      <c r="D30" s="175"/>
      <c r="E30" s="202" t="s">
        <v>28</v>
      </c>
      <c r="F30" s="203" t="s">
        <v>29</v>
      </c>
    </row>
    <row r="31" spans="1:6" ht="30" customHeight="1" thickBot="1" x14ac:dyDescent="0.3">
      <c r="A31" s="173" t="s">
        <v>840</v>
      </c>
      <c r="B31" s="175" t="s">
        <v>849</v>
      </c>
      <c r="C31" s="175" t="s">
        <v>781</v>
      </c>
      <c r="D31" s="175"/>
      <c r="E31" s="202" t="s">
        <v>28</v>
      </c>
      <c r="F31" s="203" t="s">
        <v>29</v>
      </c>
    </row>
    <row r="32" spans="1:6" ht="30" customHeight="1" thickBot="1" x14ac:dyDescent="0.3">
      <c r="A32" s="173" t="s">
        <v>841</v>
      </c>
      <c r="B32" s="175" t="s">
        <v>850</v>
      </c>
      <c r="C32" s="175" t="s">
        <v>782</v>
      </c>
      <c r="D32" s="175"/>
      <c r="E32" s="202" t="s">
        <v>28</v>
      </c>
      <c r="F32" s="203" t="s">
        <v>29</v>
      </c>
    </row>
    <row r="33" spans="1:6" ht="30" customHeight="1" thickBot="1" x14ac:dyDescent="0.3">
      <c r="A33" s="173" t="s">
        <v>842</v>
      </c>
      <c r="B33" s="175" t="s">
        <v>851</v>
      </c>
      <c r="C33" s="175" t="s">
        <v>783</v>
      </c>
      <c r="D33" s="175"/>
      <c r="E33" s="202" t="s">
        <v>28</v>
      </c>
      <c r="F33" s="203" t="s">
        <v>29</v>
      </c>
    </row>
    <row r="34" spans="1:6" ht="30" customHeight="1" thickBot="1" x14ac:dyDescent="0.3">
      <c r="A34" s="173" t="s">
        <v>843</v>
      </c>
      <c r="B34" s="175" t="s">
        <v>852</v>
      </c>
      <c r="C34" s="175" t="s">
        <v>784</v>
      </c>
      <c r="D34" s="175"/>
      <c r="E34" s="202" t="s">
        <v>28</v>
      </c>
      <c r="F34" s="203" t="s">
        <v>29</v>
      </c>
    </row>
    <row r="35" spans="1:6" ht="30" customHeight="1" thickBot="1" x14ac:dyDescent="0.3">
      <c r="A35" s="173" t="s">
        <v>844</v>
      </c>
      <c r="B35" s="175" t="s">
        <v>853</v>
      </c>
      <c r="C35" s="175" t="s">
        <v>785</v>
      </c>
      <c r="D35" s="175"/>
      <c r="E35" s="202" t="s">
        <v>28</v>
      </c>
      <c r="F35" s="203" t="s">
        <v>29</v>
      </c>
    </row>
    <row r="36" spans="1:6" ht="30" customHeight="1" x14ac:dyDescent="0.25">
      <c r="A36" s="173" t="s">
        <v>845</v>
      </c>
      <c r="B36" s="175" t="s">
        <v>882</v>
      </c>
      <c r="C36" s="175" t="s">
        <v>786</v>
      </c>
      <c r="D36" s="175"/>
      <c r="E36" s="202" t="s">
        <v>28</v>
      </c>
      <c r="F36" s="203" t="s">
        <v>29</v>
      </c>
    </row>
    <row r="37" spans="1:6" ht="30" customHeight="1" thickBot="1" x14ac:dyDescent="0.3">
      <c r="A37" s="176">
        <v>4</v>
      </c>
      <c r="B37" s="289" t="s">
        <v>757</v>
      </c>
      <c r="C37" s="296"/>
      <c r="D37" s="177"/>
      <c r="E37" s="290" t="str">
        <f>B37</f>
        <v>SERVICIOS DE CONECTIVIDAD</v>
      </c>
      <c r="F37" s="291"/>
    </row>
    <row r="38" spans="1:6" ht="30" customHeight="1" thickBot="1" x14ac:dyDescent="0.3">
      <c r="A38" s="192" t="s">
        <v>737</v>
      </c>
      <c r="B38" s="204" t="s">
        <v>749</v>
      </c>
      <c r="C38" s="205" t="s">
        <v>758</v>
      </c>
      <c r="D38" s="193">
        <v>1</v>
      </c>
      <c r="E38" s="294" t="str">
        <f>C38</f>
        <v>Conectividad</v>
      </c>
      <c r="F38" s="295"/>
    </row>
    <row r="39" spans="1:6" ht="30" customHeight="1" thickBot="1" x14ac:dyDescent="0.3">
      <c r="A39" s="173" t="s">
        <v>763</v>
      </c>
      <c r="B39" s="175" t="s">
        <v>866</v>
      </c>
      <c r="C39" s="175" t="s">
        <v>787</v>
      </c>
      <c r="D39" s="175"/>
      <c r="E39" s="202" t="s">
        <v>28</v>
      </c>
      <c r="F39" s="203" t="s">
        <v>29</v>
      </c>
    </row>
    <row r="40" spans="1:6" ht="30" customHeight="1" thickBot="1" x14ac:dyDescent="0.3">
      <c r="A40" s="173" t="s">
        <v>854</v>
      </c>
      <c r="B40" s="175" t="s">
        <v>867</v>
      </c>
      <c r="C40" s="175" t="s">
        <v>788</v>
      </c>
      <c r="D40" s="175"/>
      <c r="E40" s="202" t="s">
        <v>28</v>
      </c>
      <c r="F40" s="203" t="s">
        <v>29</v>
      </c>
    </row>
    <row r="41" spans="1:6" ht="30" customHeight="1" thickBot="1" x14ac:dyDescent="0.3">
      <c r="A41" s="173" t="s">
        <v>855</v>
      </c>
      <c r="B41" s="175" t="s">
        <v>868</v>
      </c>
      <c r="C41" s="175" t="s">
        <v>789</v>
      </c>
      <c r="D41" s="175"/>
      <c r="E41" s="202" t="s">
        <v>28</v>
      </c>
      <c r="F41" s="203" t="s">
        <v>29</v>
      </c>
    </row>
    <row r="42" spans="1:6" ht="30" customHeight="1" thickBot="1" x14ac:dyDescent="0.3">
      <c r="A42" s="173" t="s">
        <v>856</v>
      </c>
      <c r="B42" s="175" t="s">
        <v>869</v>
      </c>
      <c r="C42" s="175" t="s">
        <v>790</v>
      </c>
      <c r="D42" s="175"/>
      <c r="E42" s="202" t="s">
        <v>28</v>
      </c>
      <c r="F42" s="203" t="s">
        <v>29</v>
      </c>
    </row>
    <row r="43" spans="1:6" ht="30" customHeight="1" thickBot="1" x14ac:dyDescent="0.3">
      <c r="A43" s="173" t="s">
        <v>857</v>
      </c>
      <c r="B43" s="175" t="s">
        <v>870</v>
      </c>
      <c r="C43" s="175" t="s">
        <v>791</v>
      </c>
      <c r="D43" s="175"/>
      <c r="E43" s="202" t="s">
        <v>28</v>
      </c>
      <c r="F43" s="203" t="s">
        <v>29</v>
      </c>
    </row>
    <row r="44" spans="1:6" ht="30" customHeight="1" thickBot="1" x14ac:dyDescent="0.3">
      <c r="A44" s="173" t="s">
        <v>858</v>
      </c>
      <c r="B44" s="175" t="s">
        <v>871</v>
      </c>
      <c r="C44" s="175" t="s">
        <v>792</v>
      </c>
      <c r="D44" s="175"/>
      <c r="E44" s="202" t="s">
        <v>28</v>
      </c>
      <c r="F44" s="203" t="s">
        <v>29</v>
      </c>
    </row>
    <row r="45" spans="1:6" ht="30" customHeight="1" thickBot="1" x14ac:dyDescent="0.3">
      <c r="A45" s="173" t="s">
        <v>859</v>
      </c>
      <c r="B45" s="175" t="s">
        <v>872</v>
      </c>
      <c r="C45" s="175" t="s">
        <v>793</v>
      </c>
      <c r="D45" s="175"/>
      <c r="E45" s="202" t="s">
        <v>28</v>
      </c>
      <c r="F45" s="203" t="s">
        <v>29</v>
      </c>
    </row>
    <row r="46" spans="1:6" ht="30" customHeight="1" thickBot="1" x14ac:dyDescent="0.3">
      <c r="A46" s="173" t="s">
        <v>860</v>
      </c>
      <c r="B46" s="175" t="s">
        <v>873</v>
      </c>
      <c r="C46" s="175" t="s">
        <v>794</v>
      </c>
      <c r="D46" s="175"/>
      <c r="E46" s="202" t="s">
        <v>28</v>
      </c>
      <c r="F46" s="203" t="s">
        <v>29</v>
      </c>
    </row>
    <row r="47" spans="1:6" ht="30" customHeight="1" thickBot="1" x14ac:dyDescent="0.3">
      <c r="A47" s="173" t="s">
        <v>861</v>
      </c>
      <c r="B47" s="175" t="s">
        <v>874</v>
      </c>
      <c r="C47" s="175" t="s">
        <v>795</v>
      </c>
      <c r="D47" s="175"/>
      <c r="E47" s="202" t="s">
        <v>28</v>
      </c>
      <c r="F47" s="203" t="s">
        <v>29</v>
      </c>
    </row>
    <row r="48" spans="1:6" ht="30" customHeight="1" thickBot="1" x14ac:dyDescent="0.3">
      <c r="A48" s="173" t="s">
        <v>862</v>
      </c>
      <c r="B48" s="175" t="s">
        <v>749</v>
      </c>
      <c r="C48" s="175" t="s">
        <v>796</v>
      </c>
      <c r="D48" s="175"/>
      <c r="E48" s="202" t="s">
        <v>28</v>
      </c>
      <c r="F48" s="203" t="s">
        <v>29</v>
      </c>
    </row>
    <row r="49" spans="1:6" ht="30" customHeight="1" thickBot="1" x14ac:dyDescent="0.3">
      <c r="A49" s="173" t="s">
        <v>863</v>
      </c>
      <c r="B49" s="175" t="s">
        <v>50</v>
      </c>
      <c r="C49" s="175" t="s">
        <v>797</v>
      </c>
      <c r="D49" s="175"/>
      <c r="E49" s="202" t="s">
        <v>28</v>
      </c>
      <c r="F49" s="203" t="s">
        <v>29</v>
      </c>
    </row>
    <row r="50" spans="1:6" ht="30" customHeight="1" thickBot="1" x14ac:dyDescent="0.3">
      <c r="A50" s="173" t="s">
        <v>864</v>
      </c>
      <c r="B50" s="175" t="s">
        <v>875</v>
      </c>
      <c r="C50" s="175" t="s">
        <v>798</v>
      </c>
      <c r="D50" s="175"/>
      <c r="E50" s="202" t="s">
        <v>28</v>
      </c>
      <c r="F50" s="203" t="s">
        <v>29</v>
      </c>
    </row>
    <row r="51" spans="1:6" ht="30" customHeight="1" x14ac:dyDescent="0.25">
      <c r="A51" s="173" t="s">
        <v>865</v>
      </c>
      <c r="B51" s="175" t="s">
        <v>883</v>
      </c>
      <c r="C51" s="175" t="s">
        <v>876</v>
      </c>
      <c r="D51" s="174"/>
      <c r="E51" s="202" t="s">
        <v>28</v>
      </c>
      <c r="F51" s="203" t="s">
        <v>29</v>
      </c>
    </row>
    <row r="52" spans="1:6" ht="30" customHeight="1" x14ac:dyDescent="0.25">
      <c r="A52" s="176">
        <v>5</v>
      </c>
      <c r="B52" s="289" t="s">
        <v>799</v>
      </c>
      <c r="C52" s="289"/>
      <c r="D52" s="177">
        <v>1</v>
      </c>
      <c r="E52" s="290" t="str">
        <f>B52</f>
        <v>SEGURIDAD DE LA INFORMACIÓN</v>
      </c>
      <c r="F52" s="291"/>
    </row>
    <row r="53" spans="1:6" ht="30" customHeight="1" thickBot="1" x14ac:dyDescent="0.3">
      <c r="A53" s="206" t="s">
        <v>748</v>
      </c>
      <c r="B53" s="278" t="str">
        <f>B52</f>
        <v>SEGURIDAD DE LA INFORMACIÓN</v>
      </c>
      <c r="C53" s="278"/>
      <c r="D53" s="207">
        <v>1</v>
      </c>
      <c r="E53" s="279" t="str">
        <f>E52</f>
        <v>SEGURIDAD DE LA INFORMACIÓN</v>
      </c>
      <c r="F53" s="280"/>
    </row>
    <row r="54" spans="1:6" ht="30" customHeight="1" thickBot="1" x14ac:dyDescent="0.3">
      <c r="A54" s="173" t="s">
        <v>763</v>
      </c>
      <c r="B54" s="175" t="s">
        <v>877</v>
      </c>
      <c r="C54" s="175" t="s">
        <v>800</v>
      </c>
      <c r="D54" s="175"/>
      <c r="E54" s="202" t="s">
        <v>28</v>
      </c>
      <c r="F54" s="203" t="s">
        <v>29</v>
      </c>
    </row>
    <row r="55" spans="1:6" ht="30" customHeight="1" thickBot="1" x14ac:dyDescent="0.3">
      <c r="A55" s="173" t="s">
        <v>854</v>
      </c>
      <c r="B55" s="175" t="s">
        <v>878</v>
      </c>
      <c r="C55" s="175" t="s">
        <v>801</v>
      </c>
      <c r="D55" s="175"/>
      <c r="E55" s="202" t="s">
        <v>28</v>
      </c>
      <c r="F55" s="203" t="s">
        <v>29</v>
      </c>
    </row>
    <row r="56" spans="1:6" ht="30" customHeight="1" thickBot="1" x14ac:dyDescent="0.3">
      <c r="A56" s="173" t="s">
        <v>855</v>
      </c>
      <c r="B56" s="175" t="s">
        <v>879</v>
      </c>
      <c r="C56" s="175" t="s">
        <v>802</v>
      </c>
      <c r="D56" s="175"/>
      <c r="E56" s="202" t="s">
        <v>28</v>
      </c>
      <c r="F56" s="203" t="s">
        <v>29</v>
      </c>
    </row>
    <row r="57" spans="1:6" ht="30" customHeight="1" x14ac:dyDescent="0.25">
      <c r="A57" s="173" t="s">
        <v>856</v>
      </c>
      <c r="B57" s="175" t="s">
        <v>880</v>
      </c>
      <c r="C57" s="175" t="s">
        <v>803</v>
      </c>
      <c r="D57" s="175"/>
      <c r="E57" s="202" t="s">
        <v>28</v>
      </c>
      <c r="F57" s="203" t="s">
        <v>29</v>
      </c>
    </row>
    <row r="58" spans="1:6" ht="30" customHeight="1" x14ac:dyDescent="0.25">
      <c r="A58" s="176">
        <v>6</v>
      </c>
      <c r="B58" s="289" t="s">
        <v>884</v>
      </c>
      <c r="C58" s="289"/>
      <c r="D58" s="177">
        <v>1</v>
      </c>
      <c r="E58" s="290" t="str">
        <f>B58</f>
        <v>GESTION DEL CAMBIO</v>
      </c>
      <c r="F58" s="291"/>
    </row>
    <row r="59" spans="1:6" ht="30" customHeight="1" thickBot="1" x14ac:dyDescent="0.3">
      <c r="A59" s="206" t="s">
        <v>804</v>
      </c>
      <c r="B59" s="278" t="str">
        <f>B58</f>
        <v>GESTION DEL CAMBIO</v>
      </c>
      <c r="C59" s="278"/>
      <c r="D59" s="207">
        <v>1</v>
      </c>
      <c r="E59" s="279" t="str">
        <f>E58</f>
        <v>GESTION DEL CAMBIO</v>
      </c>
      <c r="F59" s="280"/>
    </row>
    <row r="60" spans="1:6" ht="30" customHeight="1" thickBot="1" x14ac:dyDescent="0.3">
      <c r="A60" s="173" t="s">
        <v>885</v>
      </c>
      <c r="B60" s="175" t="s">
        <v>889</v>
      </c>
      <c r="C60" s="175" t="s">
        <v>805</v>
      </c>
      <c r="D60" s="175"/>
      <c r="E60" s="202" t="s">
        <v>28</v>
      </c>
      <c r="F60" s="203" t="s">
        <v>29</v>
      </c>
    </row>
    <row r="61" spans="1:6" ht="30" customHeight="1" thickBot="1" x14ac:dyDescent="0.3">
      <c r="A61" s="173" t="s">
        <v>886</v>
      </c>
      <c r="B61" s="175" t="s">
        <v>890</v>
      </c>
      <c r="C61" s="175" t="s">
        <v>806</v>
      </c>
      <c r="D61" s="175"/>
      <c r="E61" s="202" t="s">
        <v>28</v>
      </c>
      <c r="F61" s="203" t="s">
        <v>29</v>
      </c>
    </row>
    <row r="62" spans="1:6" ht="30" customHeight="1" thickBot="1" x14ac:dyDescent="0.3">
      <c r="A62" s="173" t="s">
        <v>887</v>
      </c>
      <c r="B62" s="175" t="s">
        <v>891</v>
      </c>
      <c r="C62" s="175" t="s">
        <v>807</v>
      </c>
      <c r="D62" s="175"/>
      <c r="E62" s="202" t="s">
        <v>28</v>
      </c>
      <c r="F62" s="203" t="s">
        <v>29</v>
      </c>
    </row>
    <row r="63" spans="1:6" ht="30" customHeight="1" thickBot="1" x14ac:dyDescent="0.3">
      <c r="A63" s="173" t="s">
        <v>888</v>
      </c>
      <c r="B63" s="175" t="s">
        <v>892</v>
      </c>
      <c r="C63" s="175" t="s">
        <v>808</v>
      </c>
      <c r="D63" s="175"/>
      <c r="E63" s="202" t="s">
        <v>28</v>
      </c>
      <c r="F63" s="203" t="s">
        <v>29</v>
      </c>
    </row>
    <row r="64" spans="1:6" ht="30" customHeight="1" x14ac:dyDescent="0.25">
      <c r="A64" s="281" t="s">
        <v>38</v>
      </c>
      <c r="B64" s="282"/>
      <c r="C64" s="283"/>
      <c r="D64" s="284"/>
      <c r="E64" s="284"/>
      <c r="F64" s="285"/>
    </row>
    <row r="65" spans="1:6" ht="30" customHeight="1" x14ac:dyDescent="0.25">
      <c r="A65" s="268" t="s">
        <v>39</v>
      </c>
      <c r="B65" s="269"/>
      <c r="C65" s="286"/>
      <c r="D65" s="287"/>
      <c r="E65" s="287"/>
      <c r="F65" s="288"/>
    </row>
    <row r="66" spans="1:6" ht="30" customHeight="1" x14ac:dyDescent="0.25">
      <c r="A66" s="268" t="s">
        <v>40</v>
      </c>
      <c r="B66" s="269"/>
      <c r="C66" s="270"/>
      <c r="D66" s="271"/>
      <c r="E66" s="271"/>
      <c r="F66" s="272"/>
    </row>
    <row r="67" spans="1:6" ht="30" customHeight="1" thickBot="1" x14ac:dyDescent="0.3">
      <c r="A67" s="273" t="s">
        <v>759</v>
      </c>
      <c r="B67" s="274"/>
      <c r="C67" s="275"/>
      <c r="D67" s="276"/>
      <c r="E67" s="276"/>
      <c r="F67" s="277"/>
    </row>
  </sheetData>
  <sheetProtection sheet="1" objects="1" scenarios="1"/>
  <mergeCells count="35">
    <mergeCell ref="A1:F2"/>
    <mergeCell ref="A5:F5"/>
    <mergeCell ref="A6:D6"/>
    <mergeCell ref="E6:F6"/>
    <mergeCell ref="B8:C8"/>
    <mergeCell ref="E8:F8"/>
    <mergeCell ref="B9:C9"/>
    <mergeCell ref="E9:F9"/>
    <mergeCell ref="B16:C16"/>
    <mergeCell ref="E16:F16"/>
    <mergeCell ref="B17:C17"/>
    <mergeCell ref="E17:F17"/>
    <mergeCell ref="B58:C58"/>
    <mergeCell ref="E58:F58"/>
    <mergeCell ref="B26:C26"/>
    <mergeCell ref="E26:F26"/>
    <mergeCell ref="B27:C27"/>
    <mergeCell ref="E27:F27"/>
    <mergeCell ref="B37:C37"/>
    <mergeCell ref="E37:F37"/>
    <mergeCell ref="E38:F38"/>
    <mergeCell ref="B52:C52"/>
    <mergeCell ref="E52:F52"/>
    <mergeCell ref="B53:C53"/>
    <mergeCell ref="E53:F53"/>
    <mergeCell ref="A66:B66"/>
    <mergeCell ref="C66:F66"/>
    <mergeCell ref="A67:B67"/>
    <mergeCell ref="C67:F67"/>
    <mergeCell ref="B59:C59"/>
    <mergeCell ref="E59:F59"/>
    <mergeCell ref="A64:B64"/>
    <mergeCell ref="C64:F64"/>
    <mergeCell ref="A65:B65"/>
    <mergeCell ref="C65:F65"/>
  </mergeCells>
  <pageMargins left="0.7" right="0.7" top="0.75" bottom="0.75" header="0.3" footer="0.3"/>
  <pageSetup scale="57"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09"/>
  <sheetViews>
    <sheetView view="pageBreakPreview" topLeftCell="A785" zoomScaleNormal="100" zoomScaleSheetLayoutView="100" workbookViewId="0">
      <selection activeCell="A806" sqref="A806:F809"/>
    </sheetView>
  </sheetViews>
  <sheetFormatPr baseColWidth="10" defaultColWidth="12.42578125" defaultRowHeight="12.75" x14ac:dyDescent="0.25"/>
  <cols>
    <col min="1" max="1" width="12.7109375" style="25" customWidth="1"/>
    <col min="2" max="2" width="33.140625" style="1" customWidth="1"/>
    <col min="3" max="3" width="87" style="1" customWidth="1"/>
    <col min="4" max="4" width="14.42578125" style="6" customWidth="1"/>
    <col min="5" max="5" width="12.42578125" style="5" customWidth="1"/>
    <col min="6" max="6" width="56" style="5" customWidth="1"/>
    <col min="7" max="7" width="15.140625" style="5" customWidth="1"/>
    <col min="8" max="251" width="11.42578125" style="1" customWidth="1"/>
    <col min="252" max="252" width="8.7109375" style="1" customWidth="1"/>
    <col min="253" max="253" width="10.140625" style="1" bestFit="1" customWidth="1"/>
    <col min="254" max="254" width="56" style="1" customWidth="1"/>
    <col min="255" max="16384" width="12.42578125" style="1"/>
  </cols>
  <sheetData>
    <row r="1" spans="1:7" s="13" customFormat="1" ht="15" customHeight="1" x14ac:dyDescent="0.2">
      <c r="A1" s="322" t="s">
        <v>45</v>
      </c>
      <c r="B1" s="323"/>
      <c r="C1" s="323"/>
      <c r="D1" s="323"/>
      <c r="E1" s="323"/>
      <c r="F1" s="323"/>
      <c r="G1" s="324"/>
    </row>
    <row r="2" spans="1:7" s="13" customFormat="1" ht="12" x14ac:dyDescent="0.2">
      <c r="A2" s="325"/>
      <c r="B2" s="326"/>
      <c r="C2" s="326"/>
      <c r="D2" s="326"/>
      <c r="E2" s="326"/>
      <c r="F2" s="326"/>
      <c r="G2" s="327"/>
    </row>
    <row r="3" spans="1:7" s="13" customFormat="1" ht="12" x14ac:dyDescent="0.2">
      <c r="A3" s="325"/>
      <c r="B3" s="326"/>
      <c r="C3" s="326"/>
      <c r="D3" s="326"/>
      <c r="E3" s="326"/>
      <c r="F3" s="326"/>
      <c r="G3" s="327"/>
    </row>
    <row r="4" spans="1:7" s="13" customFormat="1" ht="19.5" customHeight="1" x14ac:dyDescent="0.2">
      <c r="A4" s="325"/>
      <c r="B4" s="326"/>
      <c r="C4" s="326"/>
      <c r="D4" s="326"/>
      <c r="E4" s="326"/>
      <c r="F4" s="326"/>
      <c r="G4" s="327"/>
    </row>
    <row r="5" spans="1:7" s="13" customFormat="1" ht="6" customHeight="1" thickBot="1" x14ac:dyDescent="0.25">
      <c r="A5" s="328"/>
      <c r="B5" s="329"/>
      <c r="C5" s="329"/>
      <c r="D5" s="329"/>
      <c r="E5" s="329"/>
      <c r="F5" s="329"/>
      <c r="G5" s="330"/>
    </row>
    <row r="6" spans="1:7" s="13" customFormat="1" ht="20.25" customHeight="1" thickBot="1" x14ac:dyDescent="0.25">
      <c r="A6" s="331" t="s">
        <v>46</v>
      </c>
      <c r="B6" s="332"/>
      <c r="C6" s="332"/>
      <c r="D6" s="332"/>
      <c r="E6" s="332"/>
      <c r="F6" s="332"/>
      <c r="G6" s="333"/>
    </row>
    <row r="7" spans="1:7" ht="15" thickBot="1" x14ac:dyDescent="0.3">
      <c r="A7" s="377" t="s">
        <v>54</v>
      </c>
      <c r="B7" s="378"/>
      <c r="C7" s="378"/>
      <c r="D7" s="379"/>
      <c r="E7" s="367" t="s">
        <v>23</v>
      </c>
      <c r="F7" s="368"/>
      <c r="G7" s="369"/>
    </row>
    <row r="8" spans="1:7" ht="21" customHeight="1" thickBot="1" x14ac:dyDescent="0.3">
      <c r="A8" s="26" t="s">
        <v>0</v>
      </c>
      <c r="B8" s="16" t="s">
        <v>1</v>
      </c>
      <c r="C8" s="17" t="s">
        <v>2</v>
      </c>
      <c r="D8" s="18" t="s">
        <v>3</v>
      </c>
      <c r="E8" s="19" t="s">
        <v>24</v>
      </c>
      <c r="F8" s="20" t="s">
        <v>25</v>
      </c>
      <c r="G8" s="20" t="s">
        <v>26</v>
      </c>
    </row>
    <row r="9" spans="1:7" ht="13.5" thickBot="1" x14ac:dyDescent="0.3">
      <c r="A9" s="27">
        <v>1</v>
      </c>
      <c r="B9" s="380" t="s">
        <v>66</v>
      </c>
      <c r="C9" s="381"/>
      <c r="D9" s="22">
        <f>+D10+D367</f>
        <v>100</v>
      </c>
      <c r="E9" s="382" t="str">
        <f>B9</f>
        <v>EQUIPOS ACTIVOS DE RED</v>
      </c>
      <c r="F9" s="383"/>
      <c r="G9" s="384"/>
    </row>
    <row r="10" spans="1:7" ht="20.25" customHeight="1" thickBot="1" x14ac:dyDescent="0.3">
      <c r="A10" s="60" t="s">
        <v>4</v>
      </c>
      <c r="B10" s="370" t="s">
        <v>67</v>
      </c>
      <c r="C10" s="371"/>
      <c r="D10" s="61">
        <f>+D11+D165+D89+D238+D302</f>
        <v>51</v>
      </c>
      <c r="E10" s="372" t="str">
        <f>B10</f>
        <v>EQUIPOS ACTIVOS DATACENTER</v>
      </c>
      <c r="F10" s="373"/>
      <c r="G10" s="374"/>
    </row>
    <row r="11" spans="1:7" ht="13.5" thickBot="1" x14ac:dyDescent="0.3">
      <c r="A11" s="62" t="s">
        <v>5</v>
      </c>
      <c r="B11" s="63" t="s">
        <v>6</v>
      </c>
      <c r="C11" s="64" t="s">
        <v>68</v>
      </c>
      <c r="D11" s="65">
        <v>2</v>
      </c>
      <c r="E11" s="375" t="str">
        <f>C11</f>
        <v>SWITCH CORE</v>
      </c>
      <c r="F11" s="375"/>
      <c r="G11" s="376"/>
    </row>
    <row r="12" spans="1:7" ht="15" customHeight="1" x14ac:dyDescent="0.25">
      <c r="A12" s="7">
        <v>1</v>
      </c>
      <c r="B12" s="66" t="s">
        <v>69</v>
      </c>
      <c r="C12" s="403" t="s">
        <v>70</v>
      </c>
      <c r="D12" s="404"/>
      <c r="E12" s="399" t="s">
        <v>27</v>
      </c>
      <c r="F12" s="10" t="s">
        <v>28</v>
      </c>
      <c r="G12" s="400"/>
    </row>
    <row r="13" spans="1:7" x14ac:dyDescent="0.25">
      <c r="A13" s="15">
        <v>2</v>
      </c>
      <c r="B13" s="67" t="s">
        <v>71</v>
      </c>
      <c r="C13" s="359" t="s">
        <v>72</v>
      </c>
      <c r="D13" s="360"/>
      <c r="E13" s="399"/>
      <c r="F13" s="2"/>
      <c r="G13" s="400"/>
    </row>
    <row r="14" spans="1:7" ht="26.25" customHeight="1" x14ac:dyDescent="0.25">
      <c r="A14" s="15">
        <v>3</v>
      </c>
      <c r="B14" s="67" t="s">
        <v>73</v>
      </c>
      <c r="C14" s="359" t="s">
        <v>74</v>
      </c>
      <c r="D14" s="360"/>
      <c r="E14" s="399"/>
      <c r="F14" s="2"/>
      <c r="G14" s="400"/>
    </row>
    <row r="15" spans="1:7" ht="12.75" customHeight="1" x14ac:dyDescent="0.25">
      <c r="A15" s="15">
        <v>4</v>
      </c>
      <c r="B15" s="67" t="s">
        <v>75</v>
      </c>
      <c r="C15" s="359" t="s">
        <v>76</v>
      </c>
      <c r="D15" s="360"/>
      <c r="E15" s="399"/>
      <c r="F15" s="2"/>
      <c r="G15" s="400"/>
    </row>
    <row r="16" spans="1:7" ht="29.25" customHeight="1" x14ac:dyDescent="0.25">
      <c r="A16" s="15">
        <v>5</v>
      </c>
      <c r="B16" s="67" t="s">
        <v>77</v>
      </c>
      <c r="C16" s="359" t="s">
        <v>78</v>
      </c>
      <c r="D16" s="360"/>
      <c r="E16" s="399"/>
      <c r="F16" s="2"/>
      <c r="G16" s="400"/>
    </row>
    <row r="17" spans="1:7" x14ac:dyDescent="0.25">
      <c r="A17" s="15">
        <v>6</v>
      </c>
      <c r="B17" s="67" t="s">
        <v>79</v>
      </c>
      <c r="C17" s="359" t="s">
        <v>80</v>
      </c>
      <c r="D17" s="360"/>
      <c r="E17" s="399"/>
      <c r="F17" s="2"/>
      <c r="G17" s="400"/>
    </row>
    <row r="18" spans="1:7" ht="38.25" customHeight="1" x14ac:dyDescent="0.25">
      <c r="A18" s="15">
        <v>7</v>
      </c>
      <c r="B18" s="67" t="s">
        <v>81</v>
      </c>
      <c r="C18" s="401" t="s">
        <v>82</v>
      </c>
      <c r="D18" s="402"/>
      <c r="E18" s="399"/>
      <c r="F18" s="2"/>
      <c r="G18" s="400"/>
    </row>
    <row r="19" spans="1:7" ht="12.75" customHeight="1" x14ac:dyDescent="0.25">
      <c r="A19" s="15">
        <v>8</v>
      </c>
      <c r="B19" s="67" t="s">
        <v>83</v>
      </c>
      <c r="C19" s="359" t="s">
        <v>84</v>
      </c>
      <c r="D19" s="360"/>
      <c r="E19" s="399"/>
      <c r="F19" s="2"/>
      <c r="G19" s="400"/>
    </row>
    <row r="20" spans="1:7" x14ac:dyDescent="0.25">
      <c r="A20" s="15">
        <v>9</v>
      </c>
      <c r="B20" s="385" t="s">
        <v>85</v>
      </c>
      <c r="C20" s="359" t="s">
        <v>86</v>
      </c>
      <c r="D20" s="360"/>
      <c r="E20" s="399"/>
      <c r="F20" s="2"/>
      <c r="G20" s="400"/>
    </row>
    <row r="21" spans="1:7" x14ac:dyDescent="0.25">
      <c r="A21" s="15">
        <v>10</v>
      </c>
      <c r="B21" s="386"/>
      <c r="C21" s="359" t="s">
        <v>87</v>
      </c>
      <c r="D21" s="360"/>
      <c r="E21" s="399"/>
      <c r="F21" s="2"/>
      <c r="G21" s="400"/>
    </row>
    <row r="22" spans="1:7" x14ac:dyDescent="0.25">
      <c r="A22" s="15">
        <v>11</v>
      </c>
      <c r="B22" s="386"/>
      <c r="C22" s="359" t="s">
        <v>88</v>
      </c>
      <c r="D22" s="360"/>
      <c r="E22" s="399"/>
      <c r="F22" s="2"/>
      <c r="G22" s="400"/>
    </row>
    <row r="23" spans="1:7" x14ac:dyDescent="0.25">
      <c r="A23" s="15">
        <v>12</v>
      </c>
      <c r="B23" s="386"/>
      <c r="C23" s="359" t="s">
        <v>89</v>
      </c>
      <c r="D23" s="360"/>
      <c r="E23" s="399"/>
      <c r="F23" s="2"/>
      <c r="G23" s="400"/>
    </row>
    <row r="24" spans="1:7" x14ac:dyDescent="0.25">
      <c r="A24" s="15">
        <v>13</v>
      </c>
      <c r="B24" s="386"/>
      <c r="C24" s="359" t="s">
        <v>90</v>
      </c>
      <c r="D24" s="360"/>
      <c r="E24" s="399"/>
      <c r="F24" s="2"/>
      <c r="G24" s="400"/>
    </row>
    <row r="25" spans="1:7" x14ac:dyDescent="0.25">
      <c r="A25" s="15">
        <v>14</v>
      </c>
      <c r="B25" s="386"/>
      <c r="C25" s="359" t="s">
        <v>91</v>
      </c>
      <c r="D25" s="360"/>
      <c r="E25" s="399"/>
      <c r="F25" s="2"/>
      <c r="G25" s="400"/>
    </row>
    <row r="26" spans="1:7" x14ac:dyDescent="0.25">
      <c r="A26" s="15">
        <v>15</v>
      </c>
      <c r="B26" s="386"/>
      <c r="C26" s="359" t="s">
        <v>92</v>
      </c>
      <c r="D26" s="360"/>
      <c r="E26" s="399"/>
      <c r="F26" s="8"/>
      <c r="G26" s="400"/>
    </row>
    <row r="27" spans="1:7" x14ac:dyDescent="0.25">
      <c r="A27" s="15">
        <v>16</v>
      </c>
      <c r="B27" s="386"/>
      <c r="C27" s="359" t="s">
        <v>93</v>
      </c>
      <c r="D27" s="360"/>
      <c r="E27" s="399"/>
      <c r="F27" s="2"/>
      <c r="G27" s="400"/>
    </row>
    <row r="28" spans="1:7" x14ac:dyDescent="0.25">
      <c r="A28" s="15">
        <v>17</v>
      </c>
      <c r="B28" s="386"/>
      <c r="C28" s="359" t="s">
        <v>94</v>
      </c>
      <c r="D28" s="360"/>
      <c r="E28" s="399"/>
      <c r="F28" s="2"/>
      <c r="G28" s="400"/>
    </row>
    <row r="29" spans="1:7" x14ac:dyDescent="0.25">
      <c r="A29" s="15">
        <v>18</v>
      </c>
      <c r="B29" s="386"/>
      <c r="C29" s="359" t="s">
        <v>95</v>
      </c>
      <c r="D29" s="360"/>
      <c r="E29" s="399"/>
      <c r="F29" s="2"/>
      <c r="G29" s="400"/>
    </row>
    <row r="30" spans="1:7" x14ac:dyDescent="0.25">
      <c r="A30" s="15">
        <v>19</v>
      </c>
      <c r="B30" s="386"/>
      <c r="C30" s="359" t="s">
        <v>96</v>
      </c>
      <c r="D30" s="360"/>
      <c r="E30" s="399"/>
      <c r="F30" s="2"/>
      <c r="G30" s="400"/>
    </row>
    <row r="31" spans="1:7" x14ac:dyDescent="0.25">
      <c r="A31" s="15">
        <v>20</v>
      </c>
      <c r="B31" s="386"/>
      <c r="C31" s="359" t="s">
        <v>97</v>
      </c>
      <c r="D31" s="360"/>
      <c r="E31" s="399"/>
      <c r="F31" s="2"/>
      <c r="G31" s="400"/>
    </row>
    <row r="32" spans="1:7" x14ac:dyDescent="0.25">
      <c r="A32" s="15">
        <v>21</v>
      </c>
      <c r="B32" s="386"/>
      <c r="C32" s="359" t="s">
        <v>98</v>
      </c>
      <c r="D32" s="360"/>
      <c r="E32" s="399"/>
      <c r="F32" s="2"/>
      <c r="G32" s="58"/>
    </row>
    <row r="33" spans="1:7" x14ac:dyDescent="0.25">
      <c r="A33" s="15">
        <v>22</v>
      </c>
      <c r="B33" s="386"/>
      <c r="C33" s="359" t="s">
        <v>99</v>
      </c>
      <c r="D33" s="360"/>
      <c r="E33" s="399"/>
      <c r="F33" s="4"/>
      <c r="G33" s="58"/>
    </row>
    <row r="34" spans="1:7" x14ac:dyDescent="0.25">
      <c r="A34" s="15">
        <v>23</v>
      </c>
      <c r="B34" s="386"/>
      <c r="C34" s="359" t="s">
        <v>100</v>
      </c>
      <c r="D34" s="360"/>
      <c r="E34" s="399"/>
      <c r="F34" s="4"/>
      <c r="G34" s="58"/>
    </row>
    <row r="35" spans="1:7" x14ac:dyDescent="0.25">
      <c r="A35" s="15">
        <v>24</v>
      </c>
      <c r="B35" s="386"/>
      <c r="C35" s="359" t="s">
        <v>101</v>
      </c>
      <c r="D35" s="360"/>
      <c r="E35" s="399"/>
      <c r="F35" s="4"/>
      <c r="G35" s="58"/>
    </row>
    <row r="36" spans="1:7" x14ac:dyDescent="0.25">
      <c r="A36" s="15">
        <v>25</v>
      </c>
      <c r="B36" s="386"/>
      <c r="C36" s="359" t="s">
        <v>102</v>
      </c>
      <c r="D36" s="360"/>
      <c r="E36" s="399"/>
      <c r="F36" s="4"/>
      <c r="G36" s="58"/>
    </row>
    <row r="37" spans="1:7" x14ac:dyDescent="0.25">
      <c r="A37" s="15">
        <v>26</v>
      </c>
      <c r="B37" s="386"/>
      <c r="C37" s="359" t="s">
        <v>103</v>
      </c>
      <c r="D37" s="360"/>
      <c r="E37" s="399"/>
      <c r="F37" s="4"/>
      <c r="G37" s="58"/>
    </row>
    <row r="38" spans="1:7" x14ac:dyDescent="0.25">
      <c r="A38" s="15">
        <v>27</v>
      </c>
      <c r="B38" s="386"/>
      <c r="C38" s="359" t="s">
        <v>104</v>
      </c>
      <c r="D38" s="360"/>
      <c r="E38" s="399"/>
      <c r="F38" s="4"/>
      <c r="G38" s="58"/>
    </row>
    <row r="39" spans="1:7" x14ac:dyDescent="0.25">
      <c r="A39" s="15">
        <v>28</v>
      </c>
      <c r="B39" s="386"/>
      <c r="C39" s="359" t="s">
        <v>105</v>
      </c>
      <c r="D39" s="360"/>
      <c r="E39" s="399"/>
      <c r="F39" s="4"/>
      <c r="G39" s="58"/>
    </row>
    <row r="40" spans="1:7" x14ac:dyDescent="0.25">
      <c r="A40" s="15">
        <v>29</v>
      </c>
      <c r="B40" s="386"/>
      <c r="C40" s="359" t="s">
        <v>106</v>
      </c>
      <c r="D40" s="360"/>
      <c r="E40" s="399"/>
      <c r="F40" s="4"/>
      <c r="G40" s="58"/>
    </row>
    <row r="41" spans="1:7" x14ac:dyDescent="0.25">
      <c r="A41" s="15">
        <v>30</v>
      </c>
      <c r="B41" s="386"/>
      <c r="C41" s="359" t="s">
        <v>107</v>
      </c>
      <c r="D41" s="360"/>
      <c r="E41" s="399"/>
      <c r="F41" s="4"/>
      <c r="G41" s="58"/>
    </row>
    <row r="42" spans="1:7" x14ac:dyDescent="0.25">
      <c r="A42" s="15">
        <v>31</v>
      </c>
      <c r="B42" s="386"/>
      <c r="C42" s="359" t="s">
        <v>108</v>
      </c>
      <c r="D42" s="360"/>
      <c r="E42" s="399"/>
      <c r="F42" s="4"/>
      <c r="G42" s="58"/>
    </row>
    <row r="43" spans="1:7" x14ac:dyDescent="0.25">
      <c r="A43" s="15">
        <v>32</v>
      </c>
      <c r="B43" s="386"/>
      <c r="C43" s="359" t="s">
        <v>109</v>
      </c>
      <c r="D43" s="360"/>
      <c r="E43" s="399"/>
      <c r="F43" s="4"/>
      <c r="G43" s="58"/>
    </row>
    <row r="44" spans="1:7" x14ac:dyDescent="0.25">
      <c r="A44" s="15">
        <v>33</v>
      </c>
      <c r="B44" s="386"/>
      <c r="C44" s="359" t="s">
        <v>110</v>
      </c>
      <c r="D44" s="360"/>
      <c r="E44" s="399"/>
      <c r="F44" s="4"/>
      <c r="G44" s="58"/>
    </row>
    <row r="45" spans="1:7" x14ac:dyDescent="0.25">
      <c r="A45" s="15">
        <v>34</v>
      </c>
      <c r="B45" s="386"/>
      <c r="C45" s="359" t="s">
        <v>111</v>
      </c>
      <c r="D45" s="360"/>
      <c r="E45" s="399"/>
      <c r="F45" s="4"/>
      <c r="G45" s="58"/>
    </row>
    <row r="46" spans="1:7" x14ac:dyDescent="0.25">
      <c r="A46" s="15">
        <v>35</v>
      </c>
      <c r="B46" s="386"/>
      <c r="C46" s="359" t="s">
        <v>112</v>
      </c>
      <c r="D46" s="360"/>
      <c r="E46" s="399"/>
      <c r="F46" s="4"/>
      <c r="G46" s="58"/>
    </row>
    <row r="47" spans="1:7" x14ac:dyDescent="0.25">
      <c r="A47" s="15">
        <v>36</v>
      </c>
      <c r="B47" s="386"/>
      <c r="C47" s="359" t="s">
        <v>113</v>
      </c>
      <c r="D47" s="360"/>
      <c r="E47" s="399"/>
      <c r="F47" s="4"/>
      <c r="G47" s="58"/>
    </row>
    <row r="48" spans="1:7" x14ac:dyDescent="0.25">
      <c r="A48" s="15">
        <v>37</v>
      </c>
      <c r="B48" s="386"/>
      <c r="C48" s="359" t="s">
        <v>114</v>
      </c>
      <c r="D48" s="360"/>
      <c r="E48" s="399"/>
      <c r="F48" s="4"/>
      <c r="G48" s="58"/>
    </row>
    <row r="49" spans="1:7" x14ac:dyDescent="0.25">
      <c r="A49" s="15">
        <v>38</v>
      </c>
      <c r="B49" s="386"/>
      <c r="C49" s="359" t="s">
        <v>115</v>
      </c>
      <c r="D49" s="360"/>
      <c r="E49" s="399"/>
      <c r="F49" s="4"/>
      <c r="G49" s="58"/>
    </row>
    <row r="50" spans="1:7" x14ac:dyDescent="0.25">
      <c r="A50" s="15">
        <v>39</v>
      </c>
      <c r="B50" s="386"/>
      <c r="C50" s="359" t="s">
        <v>116</v>
      </c>
      <c r="D50" s="360"/>
      <c r="E50" s="399"/>
      <c r="F50" s="4"/>
      <c r="G50" s="58"/>
    </row>
    <row r="51" spans="1:7" x14ac:dyDescent="0.25">
      <c r="A51" s="15">
        <v>40</v>
      </c>
      <c r="B51" s="386"/>
      <c r="C51" s="359" t="s">
        <v>117</v>
      </c>
      <c r="D51" s="360"/>
      <c r="E51" s="399"/>
      <c r="F51" s="4"/>
      <c r="G51" s="58"/>
    </row>
    <row r="52" spans="1:7" x14ac:dyDescent="0.25">
      <c r="A52" s="15">
        <v>41</v>
      </c>
      <c r="B52" s="386"/>
      <c r="C52" s="359" t="s">
        <v>118</v>
      </c>
      <c r="D52" s="360"/>
      <c r="E52" s="399"/>
      <c r="F52" s="4"/>
      <c r="G52" s="58"/>
    </row>
    <row r="53" spans="1:7" x14ac:dyDescent="0.25">
      <c r="A53" s="15">
        <v>42</v>
      </c>
      <c r="B53" s="386"/>
      <c r="C53" s="359" t="s">
        <v>119</v>
      </c>
      <c r="D53" s="360"/>
      <c r="E53" s="399"/>
      <c r="F53" s="4"/>
      <c r="G53" s="58"/>
    </row>
    <row r="54" spans="1:7" x14ac:dyDescent="0.25">
      <c r="A54" s="15">
        <v>43</v>
      </c>
      <c r="B54" s="386"/>
      <c r="C54" s="359" t="s">
        <v>120</v>
      </c>
      <c r="D54" s="360"/>
      <c r="E54" s="399"/>
      <c r="F54" s="4"/>
      <c r="G54" s="58"/>
    </row>
    <row r="55" spans="1:7" x14ac:dyDescent="0.25">
      <c r="A55" s="15">
        <v>44</v>
      </c>
      <c r="B55" s="386"/>
      <c r="C55" s="359" t="s">
        <v>121</v>
      </c>
      <c r="D55" s="360"/>
      <c r="E55" s="399"/>
      <c r="F55" s="4"/>
      <c r="G55" s="58"/>
    </row>
    <row r="56" spans="1:7" x14ac:dyDescent="0.25">
      <c r="A56" s="15">
        <v>45</v>
      </c>
      <c r="B56" s="386"/>
      <c r="C56" s="359" t="s">
        <v>122</v>
      </c>
      <c r="D56" s="360"/>
      <c r="E56" s="399"/>
      <c r="F56" s="4"/>
      <c r="G56" s="58"/>
    </row>
    <row r="57" spans="1:7" x14ac:dyDescent="0.25">
      <c r="A57" s="15">
        <v>46</v>
      </c>
      <c r="B57" s="386"/>
      <c r="C57" s="359" t="s">
        <v>123</v>
      </c>
      <c r="D57" s="360"/>
      <c r="E57" s="399"/>
      <c r="F57" s="4"/>
      <c r="G57" s="58"/>
    </row>
    <row r="58" spans="1:7" x14ac:dyDescent="0.25">
      <c r="A58" s="15">
        <v>47</v>
      </c>
      <c r="B58" s="386"/>
      <c r="C58" s="359" t="s">
        <v>124</v>
      </c>
      <c r="D58" s="360"/>
      <c r="E58" s="399"/>
      <c r="F58" s="4"/>
      <c r="G58" s="58"/>
    </row>
    <row r="59" spans="1:7" x14ac:dyDescent="0.25">
      <c r="A59" s="15">
        <v>48</v>
      </c>
      <c r="B59" s="387"/>
      <c r="C59" s="359" t="s">
        <v>125</v>
      </c>
      <c r="D59" s="360"/>
      <c r="E59" s="399"/>
      <c r="F59" s="4"/>
      <c r="G59" s="58"/>
    </row>
    <row r="60" spans="1:7" x14ac:dyDescent="0.25">
      <c r="A60" s="15">
        <v>49</v>
      </c>
      <c r="B60" s="385" t="s">
        <v>126</v>
      </c>
      <c r="C60" s="359" t="s">
        <v>127</v>
      </c>
      <c r="D60" s="360"/>
      <c r="E60" s="399"/>
      <c r="F60" s="4"/>
      <c r="G60" s="58"/>
    </row>
    <row r="61" spans="1:7" x14ac:dyDescent="0.25">
      <c r="A61" s="15">
        <v>50</v>
      </c>
      <c r="B61" s="386"/>
      <c r="C61" s="359" t="s">
        <v>128</v>
      </c>
      <c r="D61" s="360"/>
      <c r="E61" s="399"/>
      <c r="F61" s="4"/>
      <c r="G61" s="58"/>
    </row>
    <row r="62" spans="1:7" ht="12.75" customHeight="1" x14ac:dyDescent="0.25">
      <c r="A62" s="15">
        <v>51</v>
      </c>
      <c r="B62" s="387"/>
      <c r="C62" s="359" t="s">
        <v>129</v>
      </c>
      <c r="D62" s="360"/>
      <c r="E62" s="399"/>
      <c r="F62" s="4"/>
      <c r="G62" s="58"/>
    </row>
    <row r="63" spans="1:7" x14ac:dyDescent="0.25">
      <c r="A63" s="15">
        <v>52</v>
      </c>
      <c r="B63" s="385" t="s">
        <v>130</v>
      </c>
      <c r="C63" s="359" t="s">
        <v>131</v>
      </c>
      <c r="D63" s="360"/>
      <c r="E63" s="399"/>
      <c r="F63" s="4"/>
      <c r="G63" s="58"/>
    </row>
    <row r="64" spans="1:7" x14ac:dyDescent="0.25">
      <c r="A64" s="15">
        <v>53</v>
      </c>
      <c r="B64" s="386"/>
      <c r="C64" s="359" t="s">
        <v>132</v>
      </c>
      <c r="D64" s="360"/>
      <c r="E64" s="399"/>
      <c r="F64" s="4"/>
      <c r="G64" s="58"/>
    </row>
    <row r="65" spans="1:7" x14ac:dyDescent="0.25">
      <c r="A65" s="15">
        <v>54</v>
      </c>
      <c r="B65" s="386"/>
      <c r="C65" s="359" t="s">
        <v>133</v>
      </c>
      <c r="D65" s="360"/>
      <c r="E65" s="399"/>
      <c r="F65" s="4"/>
      <c r="G65" s="58"/>
    </row>
    <row r="66" spans="1:7" x14ac:dyDescent="0.25">
      <c r="A66" s="15">
        <v>55</v>
      </c>
      <c r="B66" s="386"/>
      <c r="C66" s="359" t="s">
        <v>134</v>
      </c>
      <c r="D66" s="360"/>
      <c r="E66" s="399"/>
      <c r="F66" s="4"/>
      <c r="G66" s="58"/>
    </row>
    <row r="67" spans="1:7" x14ac:dyDescent="0.25">
      <c r="A67" s="15">
        <v>56</v>
      </c>
      <c r="B67" s="386"/>
      <c r="C67" s="359" t="s">
        <v>135</v>
      </c>
      <c r="D67" s="360"/>
      <c r="E67" s="399"/>
      <c r="F67" s="4"/>
      <c r="G67" s="58"/>
    </row>
    <row r="68" spans="1:7" x14ac:dyDescent="0.25">
      <c r="A68" s="15">
        <v>57</v>
      </c>
      <c r="B68" s="386"/>
      <c r="C68" s="359" t="s">
        <v>136</v>
      </c>
      <c r="D68" s="360"/>
      <c r="E68" s="399"/>
      <c r="F68" s="4"/>
      <c r="G68" s="58"/>
    </row>
    <row r="69" spans="1:7" x14ac:dyDescent="0.25">
      <c r="A69" s="15">
        <v>58</v>
      </c>
      <c r="B69" s="386"/>
      <c r="C69" s="359" t="s">
        <v>137</v>
      </c>
      <c r="D69" s="360"/>
      <c r="E69" s="399"/>
      <c r="F69" s="4"/>
      <c r="G69" s="58"/>
    </row>
    <row r="70" spans="1:7" x14ac:dyDescent="0.25">
      <c r="A70" s="15">
        <v>59</v>
      </c>
      <c r="B70" s="386"/>
      <c r="C70" s="359" t="s">
        <v>138</v>
      </c>
      <c r="D70" s="360"/>
      <c r="E70" s="399"/>
      <c r="F70" s="4"/>
      <c r="G70" s="58"/>
    </row>
    <row r="71" spans="1:7" x14ac:dyDescent="0.25">
      <c r="A71" s="15">
        <v>60</v>
      </c>
      <c r="B71" s="386"/>
      <c r="C71" s="359" t="s">
        <v>139</v>
      </c>
      <c r="D71" s="360"/>
      <c r="E71" s="399"/>
      <c r="F71" s="4"/>
      <c r="G71" s="58"/>
    </row>
    <row r="72" spans="1:7" x14ac:dyDescent="0.25">
      <c r="A72" s="15">
        <v>61</v>
      </c>
      <c r="B72" s="386"/>
      <c r="C72" s="359" t="s">
        <v>140</v>
      </c>
      <c r="D72" s="360"/>
      <c r="E72" s="399"/>
      <c r="F72" s="4"/>
      <c r="G72" s="58"/>
    </row>
    <row r="73" spans="1:7" x14ac:dyDescent="0.25">
      <c r="A73" s="15">
        <v>62</v>
      </c>
      <c r="B73" s="386"/>
      <c r="C73" s="359" t="s">
        <v>141</v>
      </c>
      <c r="D73" s="360"/>
      <c r="E73" s="399"/>
      <c r="F73" s="4"/>
      <c r="G73" s="58"/>
    </row>
    <row r="74" spans="1:7" x14ac:dyDescent="0.25">
      <c r="A74" s="15">
        <v>63</v>
      </c>
      <c r="B74" s="386"/>
      <c r="C74" s="359" t="s">
        <v>142</v>
      </c>
      <c r="D74" s="360"/>
      <c r="E74" s="399"/>
      <c r="F74" s="4"/>
      <c r="G74" s="58"/>
    </row>
    <row r="75" spans="1:7" x14ac:dyDescent="0.25">
      <c r="A75" s="15">
        <v>64</v>
      </c>
      <c r="B75" s="386"/>
      <c r="C75" s="359" t="s">
        <v>143</v>
      </c>
      <c r="D75" s="360"/>
      <c r="E75" s="399"/>
      <c r="F75" s="4"/>
      <c r="G75" s="58"/>
    </row>
    <row r="76" spans="1:7" x14ac:dyDescent="0.25">
      <c r="A76" s="15">
        <v>65</v>
      </c>
      <c r="B76" s="386"/>
      <c r="C76" s="359" t="s">
        <v>144</v>
      </c>
      <c r="D76" s="360"/>
      <c r="E76" s="399"/>
      <c r="F76" s="4"/>
      <c r="G76" s="58"/>
    </row>
    <row r="77" spans="1:7" x14ac:dyDescent="0.25">
      <c r="A77" s="15">
        <v>66</v>
      </c>
      <c r="B77" s="386"/>
      <c r="C77" s="359" t="s">
        <v>145</v>
      </c>
      <c r="D77" s="360"/>
      <c r="E77" s="399"/>
      <c r="F77" s="4"/>
      <c r="G77" s="58"/>
    </row>
    <row r="78" spans="1:7" x14ac:dyDescent="0.25">
      <c r="A78" s="15">
        <v>67</v>
      </c>
      <c r="B78" s="386"/>
      <c r="C78" s="359" t="s">
        <v>146</v>
      </c>
      <c r="D78" s="360"/>
      <c r="E78" s="399"/>
      <c r="F78" s="4"/>
      <c r="G78" s="58"/>
    </row>
    <row r="79" spans="1:7" x14ac:dyDescent="0.25">
      <c r="A79" s="15">
        <v>68</v>
      </c>
      <c r="B79" s="386"/>
      <c r="C79" s="359" t="s">
        <v>147</v>
      </c>
      <c r="D79" s="360"/>
      <c r="E79" s="399"/>
      <c r="F79" s="4"/>
      <c r="G79" s="58"/>
    </row>
    <row r="80" spans="1:7" x14ac:dyDescent="0.25">
      <c r="A80" s="15">
        <v>69</v>
      </c>
      <c r="B80" s="386"/>
      <c r="C80" s="359" t="s">
        <v>148</v>
      </c>
      <c r="D80" s="360"/>
      <c r="E80" s="399"/>
      <c r="F80" s="4"/>
      <c r="G80" s="58"/>
    </row>
    <row r="81" spans="1:7" x14ac:dyDescent="0.25">
      <c r="A81" s="15">
        <v>70</v>
      </c>
      <c r="B81" s="386"/>
      <c r="C81" s="359" t="s">
        <v>149</v>
      </c>
      <c r="D81" s="360"/>
      <c r="E81" s="399"/>
      <c r="F81" s="4"/>
      <c r="G81" s="58"/>
    </row>
    <row r="82" spans="1:7" x14ac:dyDescent="0.25">
      <c r="A82" s="15">
        <v>71</v>
      </c>
      <c r="B82" s="386"/>
      <c r="C82" s="359" t="s">
        <v>150</v>
      </c>
      <c r="D82" s="360"/>
      <c r="E82" s="399"/>
      <c r="F82" s="4"/>
      <c r="G82" s="58"/>
    </row>
    <row r="83" spans="1:7" x14ac:dyDescent="0.25">
      <c r="A83" s="15">
        <v>72</v>
      </c>
      <c r="B83" s="386"/>
      <c r="C83" s="359" t="s">
        <v>151</v>
      </c>
      <c r="D83" s="360"/>
      <c r="E83" s="399"/>
      <c r="F83" s="4"/>
      <c r="G83" s="58"/>
    </row>
    <row r="84" spans="1:7" x14ac:dyDescent="0.25">
      <c r="A84" s="15">
        <v>73</v>
      </c>
      <c r="B84" s="387"/>
      <c r="C84" s="361" t="s">
        <v>152</v>
      </c>
      <c r="D84" s="362"/>
      <c r="E84" s="399"/>
      <c r="F84" s="4"/>
      <c r="G84" s="58"/>
    </row>
    <row r="85" spans="1:7" x14ac:dyDescent="0.25">
      <c r="A85" s="15">
        <v>74</v>
      </c>
      <c r="B85" s="67" t="s">
        <v>153</v>
      </c>
      <c r="C85" s="361" t="s">
        <v>154</v>
      </c>
      <c r="D85" s="362"/>
      <c r="E85" s="399"/>
      <c r="F85" s="4"/>
      <c r="G85" s="58"/>
    </row>
    <row r="86" spans="1:7" ht="12.75" customHeight="1" x14ac:dyDescent="0.25">
      <c r="A86" s="15">
        <v>75</v>
      </c>
      <c r="B86" s="67" t="s">
        <v>155</v>
      </c>
      <c r="C86" s="361" t="s">
        <v>156</v>
      </c>
      <c r="D86" s="362"/>
      <c r="E86" s="399"/>
      <c r="F86" s="4"/>
      <c r="G86" s="58"/>
    </row>
    <row r="87" spans="1:7" ht="25.5" x14ac:dyDescent="0.25">
      <c r="A87" s="15">
        <v>76</v>
      </c>
      <c r="B87" s="67" t="s">
        <v>73</v>
      </c>
      <c r="C87" s="361" t="s">
        <v>157</v>
      </c>
      <c r="D87" s="362"/>
      <c r="E87" s="399"/>
      <c r="F87" s="4"/>
      <c r="G87" s="58"/>
    </row>
    <row r="88" spans="1:7" ht="13.5" thickBot="1" x14ac:dyDescent="0.3">
      <c r="A88" s="33">
        <v>77</v>
      </c>
      <c r="B88" s="68" t="s">
        <v>158</v>
      </c>
      <c r="C88" s="363" t="s">
        <v>159</v>
      </c>
      <c r="D88" s="364"/>
      <c r="E88" s="399"/>
      <c r="F88" s="4"/>
      <c r="G88" s="58"/>
    </row>
    <row r="89" spans="1:7" ht="13.5" thickBot="1" x14ac:dyDescent="0.3">
      <c r="A89" s="69" t="s">
        <v>7</v>
      </c>
      <c r="B89" s="63" t="s">
        <v>8</v>
      </c>
      <c r="C89" s="64" t="s">
        <v>160</v>
      </c>
      <c r="D89" s="65">
        <v>18</v>
      </c>
      <c r="E89" s="395" t="str">
        <f>C89</f>
        <v>SWITCH ACCESO 24P</v>
      </c>
      <c r="F89" s="395"/>
      <c r="G89" s="396"/>
    </row>
    <row r="90" spans="1:7" ht="15" x14ac:dyDescent="0.25">
      <c r="A90" s="7">
        <v>1</v>
      </c>
      <c r="B90" s="70" t="s">
        <v>161</v>
      </c>
      <c r="C90" s="397" t="s">
        <v>162</v>
      </c>
      <c r="D90" s="398"/>
      <c r="E90" s="399" t="s">
        <v>27</v>
      </c>
      <c r="F90" s="10" t="s">
        <v>28</v>
      </c>
      <c r="G90" s="400" t="s">
        <v>29</v>
      </c>
    </row>
    <row r="91" spans="1:7" ht="19.5" customHeight="1" x14ac:dyDescent="0.25">
      <c r="A91" s="15">
        <f>+A90+1</f>
        <v>2</v>
      </c>
      <c r="B91" s="70" t="s">
        <v>163</v>
      </c>
      <c r="C91" s="365" t="s">
        <v>164</v>
      </c>
      <c r="D91" s="366"/>
      <c r="E91" s="399"/>
      <c r="F91" s="2"/>
      <c r="G91" s="400"/>
    </row>
    <row r="92" spans="1:7" ht="12.75" customHeight="1" x14ac:dyDescent="0.25">
      <c r="A92" s="15">
        <f t="shared" ref="A92:A155" si="0">+A91+1</f>
        <v>3</v>
      </c>
      <c r="B92" s="349" t="s">
        <v>165</v>
      </c>
      <c r="C92" s="354" t="s">
        <v>166</v>
      </c>
      <c r="D92" s="355"/>
      <c r="E92" s="399"/>
      <c r="F92" s="2"/>
      <c r="G92" s="400"/>
    </row>
    <row r="93" spans="1:7" ht="12.75" customHeight="1" x14ac:dyDescent="0.25">
      <c r="A93" s="15">
        <f t="shared" si="0"/>
        <v>4</v>
      </c>
      <c r="B93" s="350"/>
      <c r="C93" s="354" t="s">
        <v>167</v>
      </c>
      <c r="D93" s="355"/>
      <c r="E93" s="399"/>
      <c r="F93" s="2"/>
      <c r="G93" s="400"/>
    </row>
    <row r="94" spans="1:7" ht="12.75" customHeight="1" x14ac:dyDescent="0.25">
      <c r="A94" s="15">
        <f t="shared" si="0"/>
        <v>5</v>
      </c>
      <c r="B94" s="350"/>
      <c r="C94" s="354" t="s">
        <v>168</v>
      </c>
      <c r="D94" s="355"/>
      <c r="E94" s="399"/>
      <c r="F94" s="2"/>
      <c r="G94" s="400"/>
    </row>
    <row r="95" spans="1:7" ht="15" x14ac:dyDescent="0.25">
      <c r="A95" s="15">
        <f t="shared" si="0"/>
        <v>6</v>
      </c>
      <c r="B95" s="350"/>
      <c r="C95" s="354" t="s">
        <v>169</v>
      </c>
      <c r="D95" s="355"/>
      <c r="E95" s="399"/>
      <c r="F95" s="2"/>
      <c r="G95" s="400"/>
    </row>
    <row r="96" spans="1:7" ht="15" x14ac:dyDescent="0.25">
      <c r="A96" s="15">
        <f t="shared" si="0"/>
        <v>7</v>
      </c>
      <c r="B96" s="351"/>
      <c r="C96" s="354" t="s">
        <v>170</v>
      </c>
      <c r="D96" s="355"/>
      <c r="E96" s="399"/>
      <c r="F96" s="2"/>
      <c r="G96" s="400"/>
    </row>
    <row r="97" spans="1:7" ht="54.75" customHeight="1" x14ac:dyDescent="0.25">
      <c r="A97" s="15">
        <f t="shared" si="0"/>
        <v>8</v>
      </c>
      <c r="B97" s="70" t="s">
        <v>171</v>
      </c>
      <c r="C97" s="352" t="s">
        <v>172</v>
      </c>
      <c r="D97" s="353"/>
      <c r="E97" s="399"/>
      <c r="F97" s="2"/>
      <c r="G97" s="400"/>
    </row>
    <row r="98" spans="1:7" ht="47.25" customHeight="1" x14ac:dyDescent="0.25">
      <c r="A98" s="15">
        <f t="shared" si="0"/>
        <v>9</v>
      </c>
      <c r="B98" s="70" t="s">
        <v>69</v>
      </c>
      <c r="C98" s="354" t="s">
        <v>173</v>
      </c>
      <c r="D98" s="355"/>
      <c r="E98" s="399"/>
      <c r="F98" s="2"/>
      <c r="G98" s="400"/>
    </row>
    <row r="99" spans="1:7" ht="30" customHeight="1" x14ac:dyDescent="0.25">
      <c r="A99" s="15">
        <f t="shared" si="0"/>
        <v>10</v>
      </c>
      <c r="B99" s="70" t="s">
        <v>77</v>
      </c>
      <c r="C99" s="388" t="s">
        <v>174</v>
      </c>
      <c r="D99" s="389"/>
      <c r="E99" s="399"/>
      <c r="F99" s="2"/>
      <c r="G99" s="400"/>
    </row>
    <row r="100" spans="1:7" ht="30.75" customHeight="1" x14ac:dyDescent="0.25">
      <c r="A100" s="15">
        <f t="shared" si="0"/>
        <v>11</v>
      </c>
      <c r="B100" s="70" t="s">
        <v>81</v>
      </c>
      <c r="C100" s="352" t="s">
        <v>175</v>
      </c>
      <c r="D100" s="353"/>
      <c r="E100" s="399"/>
      <c r="F100" s="2"/>
      <c r="G100" s="400"/>
    </row>
    <row r="101" spans="1:7" ht="19.5" customHeight="1" x14ac:dyDescent="0.25">
      <c r="A101" s="15">
        <f t="shared" si="0"/>
        <v>12</v>
      </c>
      <c r="B101" s="70" t="s">
        <v>83</v>
      </c>
      <c r="C101" s="352" t="s">
        <v>176</v>
      </c>
      <c r="D101" s="353"/>
      <c r="E101" s="399"/>
      <c r="F101" s="2"/>
      <c r="G101" s="400"/>
    </row>
    <row r="102" spans="1:7" ht="94.5" customHeight="1" x14ac:dyDescent="0.25">
      <c r="A102" s="15">
        <f t="shared" si="0"/>
        <v>13</v>
      </c>
      <c r="B102" s="70" t="s">
        <v>177</v>
      </c>
      <c r="C102" s="352" t="s">
        <v>178</v>
      </c>
      <c r="D102" s="353"/>
      <c r="E102" s="399"/>
      <c r="F102" s="2"/>
      <c r="G102" s="400"/>
    </row>
    <row r="103" spans="1:7" ht="60.75" customHeight="1" x14ac:dyDescent="0.25">
      <c r="A103" s="15">
        <f t="shared" si="0"/>
        <v>14</v>
      </c>
      <c r="B103" s="70" t="s">
        <v>179</v>
      </c>
      <c r="C103" s="352" t="s">
        <v>180</v>
      </c>
      <c r="D103" s="353"/>
      <c r="E103" s="399"/>
      <c r="F103" s="2"/>
      <c r="G103" s="400"/>
    </row>
    <row r="104" spans="1:7" ht="15" x14ac:dyDescent="0.25">
      <c r="A104" s="15">
        <f t="shared" si="0"/>
        <v>15</v>
      </c>
      <c r="B104" s="70" t="s">
        <v>181</v>
      </c>
      <c r="C104" s="352" t="s">
        <v>182</v>
      </c>
      <c r="D104" s="353"/>
      <c r="E104" s="399"/>
      <c r="F104" s="2"/>
      <c r="G104" s="400"/>
    </row>
    <row r="105" spans="1:7" ht="15" x14ac:dyDescent="0.25">
      <c r="A105" s="15">
        <f t="shared" si="0"/>
        <v>16</v>
      </c>
      <c r="B105" s="70" t="s">
        <v>183</v>
      </c>
      <c r="C105" s="352" t="s">
        <v>184</v>
      </c>
      <c r="D105" s="353"/>
      <c r="E105" s="399"/>
      <c r="F105" s="2"/>
      <c r="G105" s="400"/>
    </row>
    <row r="106" spans="1:7" ht="15" x14ac:dyDescent="0.25">
      <c r="A106" s="15">
        <f t="shared" si="0"/>
        <v>17</v>
      </c>
      <c r="B106" s="349" t="s">
        <v>185</v>
      </c>
      <c r="C106" s="352" t="s">
        <v>186</v>
      </c>
      <c r="D106" s="353"/>
      <c r="E106" s="399"/>
      <c r="F106" s="2"/>
      <c r="G106" s="400"/>
    </row>
    <row r="107" spans="1:7" ht="15" x14ac:dyDescent="0.25">
      <c r="A107" s="15">
        <f t="shared" si="0"/>
        <v>18</v>
      </c>
      <c r="B107" s="350"/>
      <c r="C107" s="352" t="s">
        <v>187</v>
      </c>
      <c r="D107" s="353"/>
      <c r="E107" s="399"/>
      <c r="F107" s="2"/>
      <c r="G107" s="400"/>
    </row>
    <row r="108" spans="1:7" ht="15" x14ac:dyDescent="0.25">
      <c r="A108" s="15">
        <f t="shared" si="0"/>
        <v>19</v>
      </c>
      <c r="B108" s="350"/>
      <c r="C108" s="352" t="s">
        <v>188</v>
      </c>
      <c r="D108" s="353"/>
      <c r="E108" s="399"/>
      <c r="F108" s="2"/>
      <c r="G108" s="400"/>
    </row>
    <row r="109" spans="1:7" ht="15" x14ac:dyDescent="0.25">
      <c r="A109" s="15">
        <f t="shared" si="0"/>
        <v>20</v>
      </c>
      <c r="B109" s="350"/>
      <c r="C109" s="352" t="s">
        <v>189</v>
      </c>
      <c r="D109" s="353"/>
      <c r="E109" s="399"/>
      <c r="F109" s="2"/>
      <c r="G109" s="400"/>
    </row>
    <row r="110" spans="1:7" ht="15" x14ac:dyDescent="0.25">
      <c r="A110" s="15">
        <f t="shared" si="0"/>
        <v>21</v>
      </c>
      <c r="B110" s="350"/>
      <c r="C110" s="352" t="s">
        <v>190</v>
      </c>
      <c r="D110" s="353"/>
      <c r="E110" s="399"/>
      <c r="F110" s="2"/>
      <c r="G110" s="400"/>
    </row>
    <row r="111" spans="1:7" ht="15" x14ac:dyDescent="0.25">
      <c r="A111" s="15">
        <f t="shared" si="0"/>
        <v>22</v>
      </c>
      <c r="B111" s="350"/>
      <c r="C111" s="352" t="s">
        <v>191</v>
      </c>
      <c r="D111" s="353"/>
      <c r="E111" s="399"/>
      <c r="F111" s="2"/>
      <c r="G111" s="400"/>
    </row>
    <row r="112" spans="1:7" ht="15" x14ac:dyDescent="0.25">
      <c r="A112" s="15">
        <f t="shared" si="0"/>
        <v>23</v>
      </c>
      <c r="B112" s="350"/>
      <c r="C112" s="352" t="s">
        <v>192</v>
      </c>
      <c r="D112" s="353"/>
      <c r="E112" s="399"/>
      <c r="F112" s="2"/>
      <c r="G112" s="400"/>
    </row>
    <row r="113" spans="1:7" ht="15" x14ac:dyDescent="0.25">
      <c r="A113" s="15">
        <f t="shared" si="0"/>
        <v>24</v>
      </c>
      <c r="B113" s="350"/>
      <c r="C113" s="352" t="s">
        <v>193</v>
      </c>
      <c r="D113" s="353"/>
      <c r="E113" s="399"/>
      <c r="F113" s="2"/>
      <c r="G113" s="400"/>
    </row>
    <row r="114" spans="1:7" ht="15" x14ac:dyDescent="0.25">
      <c r="A114" s="15">
        <f t="shared" si="0"/>
        <v>25</v>
      </c>
      <c r="B114" s="350"/>
      <c r="C114" s="352" t="s">
        <v>194</v>
      </c>
      <c r="D114" s="353"/>
      <c r="E114" s="399"/>
      <c r="F114" s="2"/>
      <c r="G114" s="400"/>
    </row>
    <row r="115" spans="1:7" ht="15" x14ac:dyDescent="0.25">
      <c r="A115" s="15">
        <f t="shared" si="0"/>
        <v>26</v>
      </c>
      <c r="B115" s="350"/>
      <c r="C115" s="352" t="s">
        <v>195</v>
      </c>
      <c r="D115" s="353"/>
      <c r="E115" s="399"/>
      <c r="F115" s="2"/>
      <c r="G115" s="400"/>
    </row>
    <row r="116" spans="1:7" ht="15" x14ac:dyDescent="0.25">
      <c r="A116" s="15">
        <f t="shared" si="0"/>
        <v>27</v>
      </c>
      <c r="B116" s="350"/>
      <c r="C116" s="352" t="s">
        <v>196</v>
      </c>
      <c r="D116" s="353"/>
      <c r="E116" s="399"/>
      <c r="F116" s="2"/>
      <c r="G116" s="400"/>
    </row>
    <row r="117" spans="1:7" ht="15" x14ac:dyDescent="0.25">
      <c r="A117" s="15">
        <f t="shared" si="0"/>
        <v>28</v>
      </c>
      <c r="B117" s="350"/>
      <c r="C117" s="352" t="s">
        <v>197</v>
      </c>
      <c r="D117" s="353"/>
      <c r="E117" s="399"/>
      <c r="F117" s="2"/>
      <c r="G117" s="400"/>
    </row>
    <row r="118" spans="1:7" ht="15" x14ac:dyDescent="0.25">
      <c r="A118" s="15">
        <f t="shared" si="0"/>
        <v>29</v>
      </c>
      <c r="B118" s="350"/>
      <c r="C118" s="352" t="s">
        <v>198</v>
      </c>
      <c r="D118" s="353"/>
      <c r="E118" s="399"/>
      <c r="F118" s="2"/>
      <c r="G118" s="400"/>
    </row>
    <row r="119" spans="1:7" ht="15" x14ac:dyDescent="0.25">
      <c r="A119" s="15">
        <f t="shared" si="0"/>
        <v>30</v>
      </c>
      <c r="B119" s="350"/>
      <c r="C119" s="352" t="s">
        <v>199</v>
      </c>
      <c r="D119" s="353"/>
      <c r="E119" s="399"/>
      <c r="F119" s="2"/>
      <c r="G119" s="400"/>
    </row>
    <row r="120" spans="1:7" ht="15" x14ac:dyDescent="0.25">
      <c r="A120" s="15">
        <f t="shared" si="0"/>
        <v>31</v>
      </c>
      <c r="B120" s="351"/>
      <c r="C120" s="352" t="s">
        <v>200</v>
      </c>
      <c r="D120" s="353"/>
      <c r="E120" s="399"/>
      <c r="F120" s="2"/>
      <c r="G120" s="400"/>
    </row>
    <row r="121" spans="1:7" ht="12.75" customHeight="1" x14ac:dyDescent="0.25">
      <c r="A121" s="15">
        <f t="shared" si="0"/>
        <v>32</v>
      </c>
      <c r="B121" s="349" t="s">
        <v>201</v>
      </c>
      <c r="C121" s="352" t="s">
        <v>202</v>
      </c>
      <c r="D121" s="353"/>
      <c r="E121" s="399"/>
      <c r="F121" s="2"/>
      <c r="G121" s="400"/>
    </row>
    <row r="122" spans="1:7" ht="15" x14ac:dyDescent="0.25">
      <c r="A122" s="15">
        <f t="shared" si="0"/>
        <v>33</v>
      </c>
      <c r="B122" s="350"/>
      <c r="C122" s="352" t="s">
        <v>203</v>
      </c>
      <c r="D122" s="353"/>
      <c r="E122" s="399"/>
      <c r="F122" s="2"/>
      <c r="G122" s="400"/>
    </row>
    <row r="123" spans="1:7" ht="15" x14ac:dyDescent="0.25">
      <c r="A123" s="15">
        <f t="shared" si="0"/>
        <v>34</v>
      </c>
      <c r="B123" s="350"/>
      <c r="C123" s="352" t="s">
        <v>204</v>
      </c>
      <c r="D123" s="353"/>
      <c r="E123" s="399"/>
      <c r="F123" s="2"/>
      <c r="G123" s="400"/>
    </row>
    <row r="124" spans="1:7" ht="15" x14ac:dyDescent="0.25">
      <c r="A124" s="15">
        <f t="shared" si="0"/>
        <v>35</v>
      </c>
      <c r="B124" s="350"/>
      <c r="C124" s="352" t="s">
        <v>205</v>
      </c>
      <c r="D124" s="353"/>
      <c r="E124" s="399"/>
      <c r="F124" s="2"/>
      <c r="G124" s="400"/>
    </row>
    <row r="125" spans="1:7" ht="15" x14ac:dyDescent="0.25">
      <c r="A125" s="15">
        <f t="shared" si="0"/>
        <v>36</v>
      </c>
      <c r="B125" s="350"/>
      <c r="C125" s="352" t="s">
        <v>206</v>
      </c>
      <c r="D125" s="353"/>
      <c r="E125" s="399"/>
      <c r="F125" s="2"/>
      <c r="G125" s="400"/>
    </row>
    <row r="126" spans="1:7" ht="15" x14ac:dyDescent="0.25">
      <c r="A126" s="15">
        <f t="shared" si="0"/>
        <v>37</v>
      </c>
      <c r="B126" s="350"/>
      <c r="C126" s="352" t="s">
        <v>207</v>
      </c>
      <c r="D126" s="353"/>
      <c r="E126" s="399"/>
      <c r="F126" s="2"/>
      <c r="G126" s="400"/>
    </row>
    <row r="127" spans="1:7" ht="15" x14ac:dyDescent="0.25">
      <c r="A127" s="15">
        <f t="shared" si="0"/>
        <v>38</v>
      </c>
      <c r="B127" s="351"/>
      <c r="C127" s="352" t="s">
        <v>208</v>
      </c>
      <c r="D127" s="353"/>
      <c r="E127" s="399"/>
      <c r="F127" s="2"/>
      <c r="G127" s="400"/>
    </row>
    <row r="128" spans="1:7" ht="15" x14ac:dyDescent="0.25">
      <c r="A128" s="15">
        <f t="shared" si="0"/>
        <v>39</v>
      </c>
      <c r="B128" s="70" t="s">
        <v>209</v>
      </c>
      <c r="C128" s="352" t="s">
        <v>210</v>
      </c>
      <c r="D128" s="353"/>
      <c r="E128" s="399"/>
      <c r="F128" s="2"/>
      <c r="G128" s="400"/>
    </row>
    <row r="129" spans="1:7" s="72" customFormat="1" ht="26.25" customHeight="1" x14ac:dyDescent="0.25">
      <c r="A129" s="15">
        <f t="shared" si="0"/>
        <v>40</v>
      </c>
      <c r="B129" s="71" t="s">
        <v>211</v>
      </c>
      <c r="C129" s="388" t="s">
        <v>212</v>
      </c>
      <c r="D129" s="389"/>
      <c r="E129" s="399"/>
      <c r="F129" s="8"/>
      <c r="G129" s="400"/>
    </row>
    <row r="130" spans="1:7" s="72" customFormat="1" ht="12.75" customHeight="1" x14ac:dyDescent="0.25">
      <c r="A130" s="15">
        <f t="shared" si="0"/>
        <v>41</v>
      </c>
      <c r="B130" s="392" t="s">
        <v>213</v>
      </c>
      <c r="C130" s="352" t="s">
        <v>214</v>
      </c>
      <c r="D130" s="353"/>
      <c r="E130" s="399"/>
      <c r="F130" s="8"/>
      <c r="G130" s="400"/>
    </row>
    <row r="131" spans="1:7" s="72" customFormat="1" ht="38.25" customHeight="1" x14ac:dyDescent="0.25">
      <c r="A131" s="15">
        <f t="shared" si="0"/>
        <v>42</v>
      </c>
      <c r="B131" s="393"/>
      <c r="C131" s="352" t="s">
        <v>215</v>
      </c>
      <c r="D131" s="353"/>
      <c r="E131" s="399"/>
      <c r="F131" s="8"/>
      <c r="G131" s="400"/>
    </row>
    <row r="132" spans="1:7" s="72" customFormat="1" ht="38.25" customHeight="1" x14ac:dyDescent="0.25">
      <c r="A132" s="15">
        <f t="shared" si="0"/>
        <v>43</v>
      </c>
      <c r="B132" s="393"/>
      <c r="C132" s="352" t="s">
        <v>216</v>
      </c>
      <c r="D132" s="353"/>
      <c r="E132" s="399"/>
      <c r="F132" s="8"/>
      <c r="G132" s="400"/>
    </row>
    <row r="133" spans="1:7" s="72" customFormat="1" ht="12.75" customHeight="1" x14ac:dyDescent="0.25">
      <c r="A133" s="15">
        <f t="shared" si="0"/>
        <v>44</v>
      </c>
      <c r="B133" s="393"/>
      <c r="C133" s="352" t="s">
        <v>217</v>
      </c>
      <c r="D133" s="353"/>
      <c r="E133" s="399"/>
      <c r="F133" s="8"/>
      <c r="G133" s="400"/>
    </row>
    <row r="134" spans="1:7" s="72" customFormat="1" ht="15" x14ac:dyDescent="0.25">
      <c r="A134" s="15">
        <f t="shared" si="0"/>
        <v>45</v>
      </c>
      <c r="B134" s="393"/>
      <c r="C134" s="352" t="s">
        <v>218</v>
      </c>
      <c r="D134" s="353"/>
      <c r="E134" s="399"/>
      <c r="F134" s="8"/>
      <c r="G134" s="400"/>
    </row>
    <row r="135" spans="1:7" s="72" customFormat="1" ht="38.25" customHeight="1" x14ac:dyDescent="0.25">
      <c r="A135" s="15">
        <f t="shared" si="0"/>
        <v>46</v>
      </c>
      <c r="B135" s="393"/>
      <c r="C135" s="352" t="s">
        <v>219</v>
      </c>
      <c r="D135" s="353"/>
      <c r="E135" s="399"/>
      <c r="F135" s="8"/>
      <c r="G135" s="400"/>
    </row>
    <row r="136" spans="1:7" s="72" customFormat="1" ht="38.25" customHeight="1" x14ac:dyDescent="0.25">
      <c r="A136" s="15">
        <f t="shared" si="0"/>
        <v>47</v>
      </c>
      <c r="B136" s="393"/>
      <c r="C136" s="352" t="s">
        <v>220</v>
      </c>
      <c r="D136" s="353"/>
      <c r="E136" s="399"/>
      <c r="F136" s="8"/>
      <c r="G136" s="400"/>
    </row>
    <row r="137" spans="1:7" s="72" customFormat="1" ht="38.25" customHeight="1" x14ac:dyDescent="0.25">
      <c r="A137" s="15">
        <f t="shared" si="0"/>
        <v>48</v>
      </c>
      <c r="B137" s="393"/>
      <c r="C137" s="352" t="s">
        <v>221</v>
      </c>
      <c r="D137" s="353"/>
      <c r="E137" s="399"/>
      <c r="F137" s="8"/>
      <c r="G137" s="400"/>
    </row>
    <row r="138" spans="1:7" s="72" customFormat="1" ht="15" x14ac:dyDescent="0.25">
      <c r="A138" s="15">
        <f t="shared" si="0"/>
        <v>49</v>
      </c>
      <c r="B138" s="393"/>
      <c r="C138" s="352" t="s">
        <v>222</v>
      </c>
      <c r="D138" s="353"/>
      <c r="E138" s="399"/>
      <c r="F138" s="8"/>
      <c r="G138" s="400"/>
    </row>
    <row r="139" spans="1:7" s="72" customFormat="1" ht="12.75" customHeight="1" x14ac:dyDescent="0.25">
      <c r="A139" s="15">
        <f t="shared" si="0"/>
        <v>50</v>
      </c>
      <c r="B139" s="393"/>
      <c r="C139" s="352" t="s">
        <v>223</v>
      </c>
      <c r="D139" s="353"/>
      <c r="E139" s="399"/>
      <c r="F139" s="8"/>
      <c r="G139" s="400"/>
    </row>
    <row r="140" spans="1:7" s="72" customFormat="1" ht="15" x14ac:dyDescent="0.25">
      <c r="A140" s="15">
        <f t="shared" si="0"/>
        <v>51</v>
      </c>
      <c r="B140" s="393"/>
      <c r="C140" s="352" t="s">
        <v>224</v>
      </c>
      <c r="D140" s="353"/>
      <c r="E140" s="399"/>
      <c r="F140" s="8"/>
      <c r="G140" s="400"/>
    </row>
    <row r="141" spans="1:7" s="72" customFormat="1" ht="38.25" customHeight="1" x14ac:dyDescent="0.25">
      <c r="A141" s="15">
        <f t="shared" si="0"/>
        <v>52</v>
      </c>
      <c r="B141" s="393"/>
      <c r="C141" s="352" t="s">
        <v>225</v>
      </c>
      <c r="D141" s="353"/>
      <c r="E141" s="399"/>
      <c r="F141" s="8"/>
      <c r="G141" s="400"/>
    </row>
    <row r="142" spans="1:7" s="72" customFormat="1" ht="38.25" customHeight="1" x14ac:dyDescent="0.25">
      <c r="A142" s="15">
        <f t="shared" si="0"/>
        <v>53</v>
      </c>
      <c r="B142" s="393"/>
      <c r="C142" s="352" t="s">
        <v>226</v>
      </c>
      <c r="D142" s="353"/>
      <c r="E142" s="399"/>
      <c r="F142" s="8"/>
      <c r="G142" s="400"/>
    </row>
    <row r="143" spans="1:7" s="72" customFormat="1" ht="15" x14ac:dyDescent="0.25">
      <c r="A143" s="15">
        <f t="shared" si="0"/>
        <v>54</v>
      </c>
      <c r="B143" s="393"/>
      <c r="C143" s="352" t="s">
        <v>227</v>
      </c>
      <c r="D143" s="353"/>
      <c r="E143" s="399"/>
      <c r="F143" s="8"/>
      <c r="G143" s="400"/>
    </row>
    <row r="144" spans="1:7" s="72" customFormat="1" ht="38.25" customHeight="1" x14ac:dyDescent="0.25">
      <c r="A144" s="15">
        <f t="shared" si="0"/>
        <v>55</v>
      </c>
      <c r="B144" s="393"/>
      <c r="C144" s="352" t="s">
        <v>228</v>
      </c>
      <c r="D144" s="353"/>
      <c r="E144" s="399"/>
      <c r="F144" s="8"/>
      <c r="G144" s="400"/>
    </row>
    <row r="145" spans="1:7" s="72" customFormat="1" ht="38.25" customHeight="1" x14ac:dyDescent="0.25">
      <c r="A145" s="15">
        <f t="shared" si="0"/>
        <v>56</v>
      </c>
      <c r="B145" s="393"/>
      <c r="C145" s="352" t="s">
        <v>229</v>
      </c>
      <c r="D145" s="353"/>
      <c r="E145" s="399"/>
      <c r="F145" s="8"/>
      <c r="G145" s="400"/>
    </row>
    <row r="146" spans="1:7" s="72" customFormat="1" ht="15" x14ac:dyDescent="0.25">
      <c r="A146" s="15">
        <f t="shared" si="0"/>
        <v>57</v>
      </c>
      <c r="B146" s="393"/>
      <c r="C146" s="352" t="s">
        <v>230</v>
      </c>
      <c r="D146" s="353"/>
      <c r="E146" s="399"/>
      <c r="F146" s="8"/>
      <c r="G146" s="400"/>
    </row>
    <row r="147" spans="1:7" s="72" customFormat="1" ht="38.25" customHeight="1" x14ac:dyDescent="0.25">
      <c r="A147" s="15">
        <f t="shared" si="0"/>
        <v>58</v>
      </c>
      <c r="B147" s="393"/>
      <c r="C147" s="352" t="s">
        <v>231</v>
      </c>
      <c r="D147" s="353"/>
      <c r="E147" s="399"/>
      <c r="F147" s="8"/>
      <c r="G147" s="400"/>
    </row>
    <row r="148" spans="1:7" s="72" customFormat="1" ht="12.75" customHeight="1" x14ac:dyDescent="0.25">
      <c r="A148" s="15">
        <f t="shared" si="0"/>
        <v>59</v>
      </c>
      <c r="B148" s="393"/>
      <c r="C148" s="352" t="s">
        <v>232</v>
      </c>
      <c r="D148" s="353"/>
      <c r="E148" s="399"/>
      <c r="F148" s="8"/>
      <c r="G148" s="400"/>
    </row>
    <row r="149" spans="1:7" s="72" customFormat="1" ht="12.75" customHeight="1" x14ac:dyDescent="0.25">
      <c r="A149" s="15">
        <f t="shared" si="0"/>
        <v>60</v>
      </c>
      <c r="B149" s="393"/>
      <c r="C149" s="352" t="s">
        <v>233</v>
      </c>
      <c r="D149" s="353"/>
      <c r="E149" s="399"/>
      <c r="F149" s="8"/>
      <c r="G149" s="400"/>
    </row>
    <row r="150" spans="1:7" s="72" customFormat="1" ht="15" x14ac:dyDescent="0.25">
      <c r="A150" s="15">
        <f t="shared" si="0"/>
        <v>61</v>
      </c>
      <c r="B150" s="393"/>
      <c r="C150" s="352" t="s">
        <v>234</v>
      </c>
      <c r="D150" s="353"/>
      <c r="E150" s="399"/>
      <c r="F150" s="8"/>
      <c r="G150" s="400"/>
    </row>
    <row r="151" spans="1:7" s="72" customFormat="1" ht="38.25" customHeight="1" x14ac:dyDescent="0.25">
      <c r="A151" s="15">
        <f t="shared" si="0"/>
        <v>62</v>
      </c>
      <c r="B151" s="393"/>
      <c r="C151" s="352" t="s">
        <v>235</v>
      </c>
      <c r="D151" s="353"/>
      <c r="E151" s="399"/>
      <c r="F151" s="8"/>
      <c r="G151" s="400"/>
    </row>
    <row r="152" spans="1:7" s="72" customFormat="1" ht="12.75" customHeight="1" x14ac:dyDescent="0.25">
      <c r="A152" s="15">
        <f t="shared" si="0"/>
        <v>63</v>
      </c>
      <c r="B152" s="393"/>
      <c r="C152" s="352" t="s">
        <v>236</v>
      </c>
      <c r="D152" s="353"/>
      <c r="E152" s="399"/>
      <c r="F152" s="8"/>
      <c r="G152" s="400"/>
    </row>
    <row r="153" spans="1:7" s="72" customFormat="1" ht="52.5" customHeight="1" x14ac:dyDescent="0.25">
      <c r="A153" s="15">
        <f t="shared" si="0"/>
        <v>64</v>
      </c>
      <c r="B153" s="394"/>
      <c r="C153" s="352" t="s">
        <v>237</v>
      </c>
      <c r="D153" s="353"/>
      <c r="E153" s="399"/>
      <c r="F153" s="8"/>
      <c r="G153" s="400"/>
    </row>
    <row r="154" spans="1:7" ht="15" x14ac:dyDescent="0.25">
      <c r="A154" s="15">
        <f t="shared" si="0"/>
        <v>65</v>
      </c>
      <c r="B154" s="349" t="s">
        <v>238</v>
      </c>
      <c r="C154" s="352" t="s">
        <v>239</v>
      </c>
      <c r="D154" s="353"/>
      <c r="E154" s="399"/>
      <c r="F154" s="2"/>
      <c r="G154" s="400"/>
    </row>
    <row r="155" spans="1:7" ht="21.75" customHeight="1" x14ac:dyDescent="0.25">
      <c r="A155" s="15">
        <f t="shared" si="0"/>
        <v>66</v>
      </c>
      <c r="B155" s="350"/>
      <c r="C155" s="352" t="s">
        <v>240</v>
      </c>
      <c r="D155" s="353"/>
      <c r="E155" s="399"/>
      <c r="F155" s="2"/>
      <c r="G155" s="400"/>
    </row>
    <row r="156" spans="1:7" ht="21.75" customHeight="1" x14ac:dyDescent="0.25">
      <c r="A156" s="15">
        <f t="shared" ref="A156:A164" si="1">+A155+1</f>
        <v>67</v>
      </c>
      <c r="B156" s="350"/>
      <c r="C156" s="352" t="s">
        <v>241</v>
      </c>
      <c r="D156" s="353"/>
      <c r="E156" s="399"/>
      <c r="F156" s="2"/>
      <c r="G156" s="400"/>
    </row>
    <row r="157" spans="1:7" ht="21.75" customHeight="1" x14ac:dyDescent="0.25">
      <c r="A157" s="15">
        <f t="shared" si="1"/>
        <v>68</v>
      </c>
      <c r="B157" s="350"/>
      <c r="C157" s="352" t="s">
        <v>242</v>
      </c>
      <c r="D157" s="353"/>
      <c r="E157" s="399"/>
      <c r="F157" s="2"/>
      <c r="G157" s="400"/>
    </row>
    <row r="158" spans="1:7" ht="29.25" customHeight="1" x14ac:dyDescent="0.25">
      <c r="A158" s="15">
        <f t="shared" si="1"/>
        <v>69</v>
      </c>
      <c r="B158" s="351"/>
      <c r="C158" s="352" t="s">
        <v>243</v>
      </c>
      <c r="D158" s="353"/>
      <c r="E158" s="399"/>
      <c r="F158" s="2"/>
      <c r="G158" s="400"/>
    </row>
    <row r="159" spans="1:7" s="3" customFormat="1" ht="36.75" customHeight="1" x14ac:dyDescent="0.25">
      <c r="A159" s="15">
        <f t="shared" si="1"/>
        <v>70</v>
      </c>
      <c r="B159" s="70" t="s">
        <v>244</v>
      </c>
      <c r="C159" s="352" t="s">
        <v>245</v>
      </c>
      <c r="D159" s="353"/>
      <c r="E159" s="399"/>
      <c r="F159" s="2"/>
      <c r="G159" s="400"/>
    </row>
    <row r="160" spans="1:7" ht="57.75" customHeight="1" x14ac:dyDescent="0.25">
      <c r="A160" s="15">
        <f t="shared" si="1"/>
        <v>71</v>
      </c>
      <c r="B160" s="70" t="s">
        <v>246</v>
      </c>
      <c r="C160" s="352" t="s">
        <v>247</v>
      </c>
      <c r="D160" s="353"/>
      <c r="E160" s="399"/>
      <c r="F160" s="2"/>
      <c r="G160" s="400"/>
    </row>
    <row r="161" spans="1:7" ht="27.75" customHeight="1" x14ac:dyDescent="0.25">
      <c r="A161" s="15">
        <f t="shared" si="1"/>
        <v>72</v>
      </c>
      <c r="B161" s="70" t="s">
        <v>248</v>
      </c>
      <c r="C161" s="352" t="s">
        <v>249</v>
      </c>
      <c r="D161" s="353"/>
      <c r="E161" s="399"/>
      <c r="F161" s="2"/>
      <c r="G161" s="400"/>
    </row>
    <row r="162" spans="1:7" ht="29.25" customHeight="1" x14ac:dyDescent="0.25">
      <c r="A162" s="15">
        <f t="shared" si="1"/>
        <v>73</v>
      </c>
      <c r="B162" s="70" t="s">
        <v>155</v>
      </c>
      <c r="C162" s="352" t="s">
        <v>250</v>
      </c>
      <c r="D162" s="353"/>
      <c r="E162" s="57"/>
      <c r="F162" s="2"/>
      <c r="G162" s="58"/>
    </row>
    <row r="163" spans="1:7" ht="22.5" customHeight="1" x14ac:dyDescent="0.25">
      <c r="A163" s="15">
        <f t="shared" si="1"/>
        <v>74</v>
      </c>
      <c r="B163" s="70" t="s">
        <v>251</v>
      </c>
      <c r="C163" s="352" t="s">
        <v>252</v>
      </c>
      <c r="D163" s="353"/>
      <c r="E163" s="57"/>
      <c r="F163" s="2"/>
      <c r="G163" s="58"/>
    </row>
    <row r="164" spans="1:7" ht="21.75" customHeight="1" thickBot="1" x14ac:dyDescent="0.3">
      <c r="A164" s="15">
        <f t="shared" si="1"/>
        <v>75</v>
      </c>
      <c r="B164" s="70" t="s">
        <v>158</v>
      </c>
      <c r="C164" s="352" t="s">
        <v>253</v>
      </c>
      <c r="D164" s="353"/>
      <c r="E164" s="57"/>
      <c r="F164" s="2"/>
      <c r="G164" s="58"/>
    </row>
    <row r="165" spans="1:7" ht="13.5" thickBot="1" x14ac:dyDescent="0.3">
      <c r="A165" s="29" t="s">
        <v>9</v>
      </c>
      <c r="B165" s="73" t="s">
        <v>10</v>
      </c>
      <c r="C165" s="74" t="s">
        <v>254</v>
      </c>
      <c r="D165" s="9">
        <v>28</v>
      </c>
      <c r="E165" s="390" t="str">
        <f>C165</f>
        <v>SWITCH DE ACCESO 48 PUERTOS</v>
      </c>
      <c r="F165" s="390"/>
      <c r="G165" s="391"/>
    </row>
    <row r="166" spans="1:7" ht="15" x14ac:dyDescent="0.25">
      <c r="A166" s="7">
        <v>1</v>
      </c>
      <c r="B166" s="75" t="s">
        <v>161</v>
      </c>
      <c r="C166" s="405" t="s">
        <v>255</v>
      </c>
      <c r="D166" s="406"/>
      <c r="E166" s="399" t="s">
        <v>27</v>
      </c>
      <c r="F166" s="10" t="s">
        <v>28</v>
      </c>
      <c r="G166" s="400" t="s">
        <v>29</v>
      </c>
    </row>
    <row r="167" spans="1:7" ht="15" x14ac:dyDescent="0.25">
      <c r="A167" s="15">
        <f>+A166+1</f>
        <v>2</v>
      </c>
      <c r="B167" s="75" t="s">
        <v>163</v>
      </c>
      <c r="C167" s="407" t="s">
        <v>164</v>
      </c>
      <c r="D167" s="408"/>
      <c r="E167" s="399"/>
      <c r="F167" s="2"/>
      <c r="G167" s="400"/>
    </row>
    <row r="168" spans="1:7" ht="15" customHeight="1" x14ac:dyDescent="0.25">
      <c r="A168" s="15">
        <f t="shared" ref="A168:A231" si="2">+A167+1</f>
        <v>3</v>
      </c>
      <c r="B168" s="75" t="s">
        <v>256</v>
      </c>
      <c r="C168" s="409" t="s">
        <v>257</v>
      </c>
      <c r="D168" s="410"/>
      <c r="E168" s="399"/>
      <c r="F168" s="2"/>
      <c r="G168" s="400"/>
    </row>
    <row r="169" spans="1:7" ht="15" customHeight="1" x14ac:dyDescent="0.25">
      <c r="A169" s="15">
        <f t="shared" si="2"/>
        <v>4</v>
      </c>
      <c r="B169" s="75" t="s">
        <v>165</v>
      </c>
      <c r="C169" s="352" t="s">
        <v>258</v>
      </c>
      <c r="D169" s="353"/>
      <c r="E169" s="399"/>
      <c r="F169" s="2"/>
      <c r="G169" s="400"/>
    </row>
    <row r="170" spans="1:7" ht="15" customHeight="1" x14ac:dyDescent="0.25">
      <c r="A170" s="15">
        <f t="shared" si="2"/>
        <v>5</v>
      </c>
      <c r="B170" s="75" t="s">
        <v>171</v>
      </c>
      <c r="C170" s="352" t="s">
        <v>259</v>
      </c>
      <c r="D170" s="353"/>
      <c r="E170" s="399"/>
      <c r="F170" s="2"/>
      <c r="G170" s="400"/>
    </row>
    <row r="171" spans="1:7" ht="49.5" customHeight="1" x14ac:dyDescent="0.25">
      <c r="A171" s="15">
        <f t="shared" si="2"/>
        <v>6</v>
      </c>
      <c r="B171" s="75" t="s">
        <v>69</v>
      </c>
      <c r="C171" s="352" t="s">
        <v>260</v>
      </c>
      <c r="D171" s="353"/>
      <c r="E171" s="399"/>
      <c r="F171" s="2"/>
      <c r="G171" s="400"/>
    </row>
    <row r="172" spans="1:7" ht="19.5" customHeight="1" x14ac:dyDescent="0.25">
      <c r="A172" s="15">
        <f t="shared" si="2"/>
        <v>7</v>
      </c>
      <c r="B172" s="75" t="s">
        <v>77</v>
      </c>
      <c r="C172" s="352" t="s">
        <v>174</v>
      </c>
      <c r="D172" s="353"/>
      <c r="E172" s="399"/>
      <c r="F172" s="2"/>
      <c r="G172" s="400"/>
    </row>
    <row r="173" spans="1:7" ht="41.25" customHeight="1" x14ac:dyDescent="0.25">
      <c r="A173" s="15">
        <f t="shared" si="2"/>
        <v>8</v>
      </c>
      <c r="B173" s="75" t="s">
        <v>81</v>
      </c>
      <c r="C173" s="352" t="s">
        <v>175</v>
      </c>
      <c r="D173" s="353"/>
      <c r="E173" s="399"/>
      <c r="F173" s="2"/>
      <c r="G173" s="400"/>
    </row>
    <row r="174" spans="1:7" ht="15" customHeight="1" x14ac:dyDescent="0.25">
      <c r="A174" s="15">
        <f t="shared" si="2"/>
        <v>9</v>
      </c>
      <c r="B174" s="75" t="s">
        <v>83</v>
      </c>
      <c r="C174" s="352" t="s">
        <v>176</v>
      </c>
      <c r="D174" s="353"/>
      <c r="E174" s="399"/>
      <c r="F174" s="2"/>
      <c r="G174" s="400"/>
    </row>
    <row r="175" spans="1:7" ht="96" customHeight="1" x14ac:dyDescent="0.25">
      <c r="A175" s="15">
        <f t="shared" si="2"/>
        <v>10</v>
      </c>
      <c r="B175" s="75" t="s">
        <v>177</v>
      </c>
      <c r="C175" s="352" t="s">
        <v>178</v>
      </c>
      <c r="D175" s="353"/>
      <c r="E175" s="399"/>
      <c r="F175" s="2"/>
      <c r="G175" s="400"/>
    </row>
    <row r="176" spans="1:7" ht="58.5" customHeight="1" x14ac:dyDescent="0.25">
      <c r="A176" s="15">
        <f t="shared" si="2"/>
        <v>11</v>
      </c>
      <c r="B176" s="75" t="s">
        <v>179</v>
      </c>
      <c r="C176" s="352" t="s">
        <v>180</v>
      </c>
      <c r="D176" s="353"/>
      <c r="E176" s="399"/>
      <c r="F176" s="2"/>
      <c r="G176" s="400"/>
    </row>
    <row r="177" spans="1:7" ht="16.5" customHeight="1" x14ac:dyDescent="0.25">
      <c r="A177" s="15">
        <f t="shared" si="2"/>
        <v>12</v>
      </c>
      <c r="B177" s="75" t="s">
        <v>181</v>
      </c>
      <c r="C177" s="352" t="s">
        <v>182</v>
      </c>
      <c r="D177" s="353"/>
      <c r="E177" s="399"/>
      <c r="F177" s="2"/>
      <c r="G177" s="400"/>
    </row>
    <row r="178" spans="1:7" ht="20.25" customHeight="1" x14ac:dyDescent="0.25">
      <c r="A178" s="15">
        <f t="shared" si="2"/>
        <v>13</v>
      </c>
      <c r="B178" s="75" t="s">
        <v>183</v>
      </c>
      <c r="C178" s="352" t="s">
        <v>184</v>
      </c>
      <c r="D178" s="353"/>
      <c r="E178" s="399"/>
      <c r="F178" s="2"/>
      <c r="G178" s="400"/>
    </row>
    <row r="179" spans="1:7" ht="15" customHeight="1" x14ac:dyDescent="0.25">
      <c r="A179" s="15">
        <f t="shared" si="2"/>
        <v>14</v>
      </c>
      <c r="B179" s="356" t="s">
        <v>185</v>
      </c>
      <c r="C179" s="411" t="s">
        <v>186</v>
      </c>
      <c r="D179" s="412"/>
      <c r="E179" s="399"/>
      <c r="F179" s="2"/>
      <c r="G179" s="400"/>
    </row>
    <row r="180" spans="1:7" ht="17.25" customHeight="1" x14ac:dyDescent="0.25">
      <c r="A180" s="15">
        <f t="shared" si="2"/>
        <v>15</v>
      </c>
      <c r="B180" s="357"/>
      <c r="C180" s="407" t="s">
        <v>187</v>
      </c>
      <c r="D180" s="408"/>
      <c r="E180" s="399"/>
      <c r="F180" s="2"/>
      <c r="G180" s="400"/>
    </row>
    <row r="181" spans="1:7" ht="17.25" customHeight="1" x14ac:dyDescent="0.25">
      <c r="A181" s="15">
        <f t="shared" si="2"/>
        <v>16</v>
      </c>
      <c r="B181" s="357"/>
      <c r="C181" s="407" t="s">
        <v>188</v>
      </c>
      <c r="D181" s="408"/>
      <c r="E181" s="399"/>
      <c r="F181" s="2"/>
      <c r="G181" s="400"/>
    </row>
    <row r="182" spans="1:7" ht="17.25" customHeight="1" x14ac:dyDescent="0.25">
      <c r="A182" s="15">
        <f t="shared" si="2"/>
        <v>17</v>
      </c>
      <c r="B182" s="357"/>
      <c r="C182" s="407" t="s">
        <v>189</v>
      </c>
      <c r="D182" s="408"/>
      <c r="E182" s="399"/>
      <c r="F182" s="2"/>
      <c r="G182" s="400"/>
    </row>
    <row r="183" spans="1:7" ht="17.25" customHeight="1" x14ac:dyDescent="0.25">
      <c r="A183" s="15">
        <f t="shared" si="2"/>
        <v>18</v>
      </c>
      <c r="B183" s="357"/>
      <c r="C183" s="407" t="s">
        <v>190</v>
      </c>
      <c r="D183" s="408"/>
      <c r="E183" s="399"/>
      <c r="F183" s="2"/>
      <c r="G183" s="400"/>
    </row>
    <row r="184" spans="1:7" ht="17.25" customHeight="1" x14ac:dyDescent="0.25">
      <c r="A184" s="15">
        <f t="shared" si="2"/>
        <v>19</v>
      </c>
      <c r="B184" s="357"/>
      <c r="C184" s="407" t="s">
        <v>191</v>
      </c>
      <c r="D184" s="408"/>
      <c r="E184" s="399"/>
      <c r="F184" s="2"/>
      <c r="G184" s="400"/>
    </row>
    <row r="185" spans="1:7" ht="17.25" customHeight="1" x14ac:dyDescent="0.25">
      <c r="A185" s="15">
        <f t="shared" si="2"/>
        <v>20</v>
      </c>
      <c r="B185" s="357"/>
      <c r="C185" s="407" t="s">
        <v>192</v>
      </c>
      <c r="D185" s="408"/>
      <c r="E185" s="399"/>
      <c r="F185" s="2"/>
      <c r="G185" s="400"/>
    </row>
    <row r="186" spans="1:7" ht="17.25" customHeight="1" x14ac:dyDescent="0.25">
      <c r="A186" s="15">
        <f t="shared" si="2"/>
        <v>21</v>
      </c>
      <c r="B186" s="357"/>
      <c r="C186" s="407" t="s">
        <v>193</v>
      </c>
      <c r="D186" s="408"/>
      <c r="E186" s="399"/>
      <c r="F186" s="2"/>
      <c r="G186" s="400"/>
    </row>
    <row r="187" spans="1:7" ht="17.25" customHeight="1" x14ac:dyDescent="0.25">
      <c r="A187" s="15">
        <f t="shared" si="2"/>
        <v>22</v>
      </c>
      <c r="B187" s="357"/>
      <c r="C187" s="407" t="s">
        <v>194</v>
      </c>
      <c r="D187" s="408"/>
      <c r="E187" s="399"/>
      <c r="F187" s="2"/>
      <c r="G187" s="400"/>
    </row>
    <row r="188" spans="1:7" ht="17.25" customHeight="1" x14ac:dyDescent="0.25">
      <c r="A188" s="15">
        <f t="shared" si="2"/>
        <v>23</v>
      </c>
      <c r="B188" s="357"/>
      <c r="C188" s="407" t="s">
        <v>195</v>
      </c>
      <c r="D188" s="408"/>
      <c r="E188" s="399"/>
      <c r="F188" s="2"/>
      <c r="G188" s="400"/>
    </row>
    <row r="189" spans="1:7" ht="17.25" customHeight="1" x14ac:dyDescent="0.25">
      <c r="A189" s="15">
        <f t="shared" si="2"/>
        <v>24</v>
      </c>
      <c r="B189" s="357"/>
      <c r="C189" s="407" t="s">
        <v>196</v>
      </c>
      <c r="D189" s="408"/>
      <c r="E189" s="399"/>
      <c r="F189" s="2"/>
      <c r="G189" s="400"/>
    </row>
    <row r="190" spans="1:7" ht="17.25" customHeight="1" x14ac:dyDescent="0.25">
      <c r="A190" s="15">
        <f t="shared" si="2"/>
        <v>25</v>
      </c>
      <c r="B190" s="357"/>
      <c r="C190" s="407" t="s">
        <v>197</v>
      </c>
      <c r="D190" s="408"/>
      <c r="E190" s="399"/>
      <c r="F190" s="2"/>
      <c r="G190" s="400"/>
    </row>
    <row r="191" spans="1:7" ht="17.25" customHeight="1" x14ac:dyDescent="0.25">
      <c r="A191" s="15">
        <f t="shared" si="2"/>
        <v>26</v>
      </c>
      <c r="B191" s="357"/>
      <c r="C191" s="407" t="s">
        <v>198</v>
      </c>
      <c r="D191" s="408"/>
      <c r="E191" s="399"/>
      <c r="F191" s="2"/>
      <c r="G191" s="400"/>
    </row>
    <row r="192" spans="1:7" ht="17.25" customHeight="1" x14ac:dyDescent="0.25">
      <c r="A192" s="15">
        <f t="shared" si="2"/>
        <v>27</v>
      </c>
      <c r="B192" s="357"/>
      <c r="C192" s="407" t="s">
        <v>199</v>
      </c>
      <c r="D192" s="408"/>
      <c r="E192" s="399"/>
      <c r="F192" s="2"/>
      <c r="G192" s="400"/>
    </row>
    <row r="193" spans="1:7" ht="17.25" customHeight="1" x14ac:dyDescent="0.25">
      <c r="A193" s="15">
        <f t="shared" si="2"/>
        <v>28</v>
      </c>
      <c r="B193" s="358"/>
      <c r="C193" s="407" t="s">
        <v>200</v>
      </c>
      <c r="D193" s="408"/>
      <c r="E193" s="399"/>
      <c r="F193" s="2"/>
      <c r="G193" s="400"/>
    </row>
    <row r="194" spans="1:7" ht="15" customHeight="1" x14ac:dyDescent="0.25">
      <c r="A194" s="15">
        <f t="shared" si="2"/>
        <v>29</v>
      </c>
      <c r="B194" s="349" t="s">
        <v>201</v>
      </c>
      <c r="C194" s="352" t="s">
        <v>261</v>
      </c>
      <c r="D194" s="353"/>
      <c r="E194" s="399"/>
      <c r="F194" s="2"/>
      <c r="G194" s="400"/>
    </row>
    <row r="195" spans="1:7" ht="17.25" customHeight="1" x14ac:dyDescent="0.25">
      <c r="A195" s="15">
        <f t="shared" si="2"/>
        <v>30</v>
      </c>
      <c r="B195" s="350"/>
      <c r="C195" s="352" t="s">
        <v>203</v>
      </c>
      <c r="D195" s="353"/>
      <c r="E195" s="399"/>
      <c r="F195" s="2"/>
      <c r="G195" s="400"/>
    </row>
    <row r="196" spans="1:7" ht="17.25" customHeight="1" x14ac:dyDescent="0.25">
      <c r="A196" s="15">
        <f t="shared" si="2"/>
        <v>31</v>
      </c>
      <c r="B196" s="350"/>
      <c r="C196" s="352" t="s">
        <v>204</v>
      </c>
      <c r="D196" s="353"/>
      <c r="E196" s="399"/>
      <c r="F196" s="2"/>
      <c r="G196" s="400"/>
    </row>
    <row r="197" spans="1:7" ht="17.25" customHeight="1" x14ac:dyDescent="0.25">
      <c r="A197" s="15">
        <f t="shared" si="2"/>
        <v>32</v>
      </c>
      <c r="B197" s="350"/>
      <c r="C197" s="352" t="s">
        <v>205</v>
      </c>
      <c r="D197" s="353"/>
      <c r="E197" s="399"/>
      <c r="F197" s="2"/>
      <c r="G197" s="400"/>
    </row>
    <row r="198" spans="1:7" ht="17.25" customHeight="1" x14ac:dyDescent="0.25">
      <c r="A198" s="15">
        <f t="shared" si="2"/>
        <v>33</v>
      </c>
      <c r="B198" s="350"/>
      <c r="C198" s="352" t="s">
        <v>206</v>
      </c>
      <c r="D198" s="353"/>
      <c r="E198" s="399"/>
      <c r="F198" s="2"/>
      <c r="G198" s="400"/>
    </row>
    <row r="199" spans="1:7" ht="17.25" customHeight="1" x14ac:dyDescent="0.25">
      <c r="A199" s="15">
        <f t="shared" si="2"/>
        <v>34</v>
      </c>
      <c r="B199" s="350"/>
      <c r="C199" s="352" t="s">
        <v>207</v>
      </c>
      <c r="D199" s="353"/>
      <c r="E199" s="399"/>
      <c r="F199" s="2"/>
      <c r="G199" s="400"/>
    </row>
    <row r="200" spans="1:7" ht="17.25" customHeight="1" x14ac:dyDescent="0.25">
      <c r="A200" s="15">
        <f t="shared" si="2"/>
        <v>35</v>
      </c>
      <c r="B200" s="351"/>
      <c r="C200" s="352" t="s">
        <v>208</v>
      </c>
      <c r="D200" s="353"/>
      <c r="E200" s="399"/>
      <c r="F200" s="2"/>
      <c r="G200" s="400"/>
    </row>
    <row r="201" spans="1:7" ht="30" customHeight="1" x14ac:dyDescent="0.25">
      <c r="A201" s="15">
        <f t="shared" si="2"/>
        <v>36</v>
      </c>
      <c r="B201" s="75" t="s">
        <v>209</v>
      </c>
      <c r="C201" s="352" t="s">
        <v>210</v>
      </c>
      <c r="D201" s="353"/>
      <c r="E201" s="399"/>
      <c r="F201" s="8"/>
      <c r="G201" s="400"/>
    </row>
    <row r="202" spans="1:7" ht="15" customHeight="1" x14ac:dyDescent="0.25">
      <c r="A202" s="15">
        <f t="shared" si="2"/>
        <v>37</v>
      </c>
      <c r="B202" s="71" t="s">
        <v>211</v>
      </c>
      <c r="C202" s="352" t="s">
        <v>212</v>
      </c>
      <c r="D202" s="353"/>
      <c r="E202" s="399"/>
      <c r="F202" s="2"/>
      <c r="G202" s="400"/>
    </row>
    <row r="203" spans="1:7" ht="28.5" customHeight="1" x14ac:dyDescent="0.25">
      <c r="A203" s="15">
        <f t="shared" si="2"/>
        <v>38</v>
      </c>
      <c r="B203" s="413" t="s">
        <v>213</v>
      </c>
      <c r="C203" s="354" t="s">
        <v>262</v>
      </c>
      <c r="D203" s="355"/>
      <c r="E203" s="399"/>
      <c r="F203" s="2"/>
      <c r="G203" s="400"/>
    </row>
    <row r="204" spans="1:7" ht="15" customHeight="1" x14ac:dyDescent="0.25">
      <c r="A204" s="15">
        <f t="shared" si="2"/>
        <v>39</v>
      </c>
      <c r="B204" s="414"/>
      <c r="C204" s="354" t="s">
        <v>215</v>
      </c>
      <c r="D204" s="355"/>
      <c r="E204" s="399"/>
      <c r="F204" s="2"/>
      <c r="G204" s="400"/>
    </row>
    <row r="205" spans="1:7" ht="30" customHeight="1" x14ac:dyDescent="0.25">
      <c r="A205" s="15">
        <f t="shared" si="2"/>
        <v>40</v>
      </c>
      <c r="B205" s="414"/>
      <c r="C205" s="354" t="s">
        <v>216</v>
      </c>
      <c r="D205" s="355"/>
      <c r="E205" s="399"/>
      <c r="F205" s="2"/>
      <c r="G205" s="400"/>
    </row>
    <row r="206" spans="1:7" ht="15" customHeight="1" x14ac:dyDescent="0.25">
      <c r="A206" s="15">
        <f t="shared" si="2"/>
        <v>41</v>
      </c>
      <c r="B206" s="414"/>
      <c r="C206" s="354" t="s">
        <v>217</v>
      </c>
      <c r="D206" s="355"/>
      <c r="E206" s="399"/>
      <c r="F206" s="2"/>
      <c r="G206" s="400"/>
    </row>
    <row r="207" spans="1:7" ht="15" x14ac:dyDescent="0.25">
      <c r="A207" s="15">
        <f t="shared" si="2"/>
        <v>42</v>
      </c>
      <c r="B207" s="414"/>
      <c r="C207" s="354" t="s">
        <v>218</v>
      </c>
      <c r="D207" s="355"/>
      <c r="E207" s="399"/>
      <c r="F207" s="2"/>
      <c r="G207" s="400"/>
    </row>
    <row r="208" spans="1:7" ht="30.75" customHeight="1" x14ac:dyDescent="0.25">
      <c r="A208" s="15">
        <f t="shared" si="2"/>
        <v>43</v>
      </c>
      <c r="B208" s="414"/>
      <c r="C208" s="354" t="s">
        <v>219</v>
      </c>
      <c r="D208" s="355"/>
      <c r="E208" s="399"/>
      <c r="F208" s="2"/>
      <c r="G208" s="400"/>
    </row>
    <row r="209" spans="1:7" ht="30" customHeight="1" x14ac:dyDescent="0.25">
      <c r="A209" s="15">
        <f t="shared" si="2"/>
        <v>44</v>
      </c>
      <c r="B209" s="414"/>
      <c r="C209" s="354" t="s">
        <v>220</v>
      </c>
      <c r="D209" s="355"/>
      <c r="E209" s="399"/>
      <c r="F209" s="2"/>
      <c r="G209" s="400"/>
    </row>
    <row r="210" spans="1:7" ht="33" customHeight="1" x14ac:dyDescent="0.25">
      <c r="A210" s="15">
        <f t="shared" si="2"/>
        <v>45</v>
      </c>
      <c r="B210" s="414"/>
      <c r="C210" s="354" t="s">
        <v>221</v>
      </c>
      <c r="D210" s="355"/>
      <c r="E210" s="399"/>
      <c r="F210" s="2"/>
      <c r="G210" s="400"/>
    </row>
    <row r="211" spans="1:7" ht="15" customHeight="1" x14ac:dyDescent="0.25">
      <c r="A211" s="15">
        <f t="shared" si="2"/>
        <v>46</v>
      </c>
      <c r="B211" s="414"/>
      <c r="C211" s="354" t="s">
        <v>222</v>
      </c>
      <c r="D211" s="355"/>
      <c r="E211" s="399"/>
      <c r="F211" s="2"/>
      <c r="G211" s="400"/>
    </row>
    <row r="212" spans="1:7" ht="15" customHeight="1" x14ac:dyDescent="0.25">
      <c r="A212" s="15">
        <f t="shared" si="2"/>
        <v>47</v>
      </c>
      <c r="B212" s="414"/>
      <c r="C212" s="354" t="s">
        <v>223</v>
      </c>
      <c r="D212" s="355"/>
      <c r="E212" s="399"/>
      <c r="F212" s="2"/>
      <c r="G212" s="400"/>
    </row>
    <row r="213" spans="1:7" ht="15" customHeight="1" x14ac:dyDescent="0.25">
      <c r="A213" s="15">
        <f t="shared" si="2"/>
        <v>48</v>
      </c>
      <c r="B213" s="414"/>
      <c r="C213" s="354" t="s">
        <v>224</v>
      </c>
      <c r="D213" s="355"/>
      <c r="E213" s="399"/>
      <c r="F213" s="2"/>
      <c r="G213" s="400"/>
    </row>
    <row r="214" spans="1:7" ht="30" customHeight="1" x14ac:dyDescent="0.25">
      <c r="A214" s="15">
        <f t="shared" si="2"/>
        <v>49</v>
      </c>
      <c r="B214" s="414"/>
      <c r="C214" s="354" t="s">
        <v>225</v>
      </c>
      <c r="D214" s="355"/>
      <c r="E214" s="399"/>
      <c r="F214" s="2"/>
      <c r="G214" s="400"/>
    </row>
    <row r="215" spans="1:7" ht="30" customHeight="1" x14ac:dyDescent="0.25">
      <c r="A215" s="15">
        <f t="shared" si="2"/>
        <v>50</v>
      </c>
      <c r="B215" s="414"/>
      <c r="C215" s="354" t="s">
        <v>226</v>
      </c>
      <c r="D215" s="355"/>
      <c r="E215" s="399"/>
      <c r="F215" s="2"/>
      <c r="G215" s="400"/>
    </row>
    <row r="216" spans="1:7" ht="15" x14ac:dyDescent="0.25">
      <c r="A216" s="15">
        <f t="shared" si="2"/>
        <v>51</v>
      </c>
      <c r="B216" s="414"/>
      <c r="C216" s="354" t="s">
        <v>227</v>
      </c>
      <c r="D216" s="355"/>
      <c r="E216" s="399"/>
      <c r="F216" s="2"/>
      <c r="G216" s="400"/>
    </row>
    <row r="217" spans="1:7" ht="34.5" customHeight="1" x14ac:dyDescent="0.25">
      <c r="A217" s="15">
        <f t="shared" si="2"/>
        <v>52</v>
      </c>
      <c r="B217" s="414"/>
      <c r="C217" s="354" t="s">
        <v>228</v>
      </c>
      <c r="D217" s="355"/>
      <c r="E217" s="399"/>
      <c r="F217" s="2"/>
      <c r="G217" s="400"/>
    </row>
    <row r="218" spans="1:7" ht="30" customHeight="1" x14ac:dyDescent="0.25">
      <c r="A218" s="15">
        <f t="shared" si="2"/>
        <v>53</v>
      </c>
      <c r="B218" s="414"/>
      <c r="C218" s="354" t="s">
        <v>229</v>
      </c>
      <c r="D218" s="355"/>
      <c r="E218" s="399"/>
      <c r="F218" s="2"/>
      <c r="G218" s="400"/>
    </row>
    <row r="219" spans="1:7" ht="15" customHeight="1" x14ac:dyDescent="0.25">
      <c r="A219" s="15">
        <f t="shared" si="2"/>
        <v>54</v>
      </c>
      <c r="B219" s="414"/>
      <c r="C219" s="354" t="s">
        <v>230</v>
      </c>
      <c r="D219" s="355"/>
      <c r="E219" s="399"/>
      <c r="F219" s="2"/>
      <c r="G219" s="400"/>
    </row>
    <row r="220" spans="1:7" ht="30" customHeight="1" x14ac:dyDescent="0.25">
      <c r="A220" s="15">
        <f t="shared" si="2"/>
        <v>55</v>
      </c>
      <c r="B220" s="414"/>
      <c r="C220" s="354" t="s">
        <v>231</v>
      </c>
      <c r="D220" s="355"/>
      <c r="E220" s="399"/>
      <c r="F220" s="2"/>
      <c r="G220" s="400"/>
    </row>
    <row r="221" spans="1:7" ht="15" customHeight="1" x14ac:dyDescent="0.25">
      <c r="A221" s="15">
        <f t="shared" si="2"/>
        <v>56</v>
      </c>
      <c r="B221" s="414"/>
      <c r="C221" s="354" t="s">
        <v>232</v>
      </c>
      <c r="D221" s="355"/>
      <c r="E221" s="399"/>
      <c r="F221" s="2"/>
      <c r="G221" s="400"/>
    </row>
    <row r="222" spans="1:7" ht="15" customHeight="1" x14ac:dyDescent="0.25">
      <c r="A222" s="15">
        <f t="shared" si="2"/>
        <v>57</v>
      </c>
      <c r="B222" s="414"/>
      <c r="C222" s="354" t="s">
        <v>233</v>
      </c>
      <c r="D222" s="355"/>
      <c r="E222" s="399"/>
      <c r="F222" s="2"/>
      <c r="G222" s="400"/>
    </row>
    <row r="223" spans="1:7" ht="15" x14ac:dyDescent="0.25">
      <c r="A223" s="15">
        <f t="shared" si="2"/>
        <v>58</v>
      </c>
      <c r="B223" s="414"/>
      <c r="C223" s="354" t="s">
        <v>234</v>
      </c>
      <c r="D223" s="355"/>
      <c r="E223" s="399"/>
      <c r="F223" s="2"/>
      <c r="G223" s="400"/>
    </row>
    <row r="224" spans="1:7" ht="32.25" customHeight="1" x14ac:dyDescent="0.25">
      <c r="A224" s="15">
        <f t="shared" si="2"/>
        <v>59</v>
      </c>
      <c r="B224" s="414"/>
      <c r="C224" s="354" t="s">
        <v>235</v>
      </c>
      <c r="D224" s="355"/>
      <c r="E224" s="399"/>
      <c r="F224" s="2"/>
      <c r="G224" s="400"/>
    </row>
    <row r="225" spans="1:7" ht="15" customHeight="1" x14ac:dyDescent="0.25">
      <c r="A225" s="15">
        <f t="shared" si="2"/>
        <v>60</v>
      </c>
      <c r="B225" s="414"/>
      <c r="C225" s="354" t="s">
        <v>236</v>
      </c>
      <c r="D225" s="355"/>
      <c r="E225" s="399"/>
      <c r="F225" s="2"/>
      <c r="G225" s="400"/>
    </row>
    <row r="226" spans="1:7" ht="49.5" customHeight="1" x14ac:dyDescent="0.25">
      <c r="A226" s="15">
        <f t="shared" si="2"/>
        <v>61</v>
      </c>
      <c r="B226" s="415"/>
      <c r="C226" s="354" t="s">
        <v>237</v>
      </c>
      <c r="D226" s="355"/>
      <c r="E226" s="399"/>
      <c r="F226" s="2"/>
      <c r="G226" s="400"/>
    </row>
    <row r="227" spans="1:7" ht="15" x14ac:dyDescent="0.25">
      <c r="A227" s="15">
        <f t="shared" si="2"/>
        <v>62</v>
      </c>
      <c r="B227" s="349" t="s">
        <v>238</v>
      </c>
      <c r="C227" s="352" t="s">
        <v>263</v>
      </c>
      <c r="D227" s="353"/>
      <c r="E227" s="399"/>
      <c r="F227" s="2"/>
      <c r="G227" s="400"/>
    </row>
    <row r="228" spans="1:7" ht="15" x14ac:dyDescent="0.25">
      <c r="A228" s="15">
        <f t="shared" si="2"/>
        <v>63</v>
      </c>
      <c r="B228" s="350"/>
      <c r="C228" s="352" t="s">
        <v>264</v>
      </c>
      <c r="D228" s="353"/>
      <c r="E228" s="399"/>
      <c r="F228" s="2"/>
      <c r="G228" s="400"/>
    </row>
    <row r="229" spans="1:7" ht="15" x14ac:dyDescent="0.25">
      <c r="A229" s="15">
        <f t="shared" si="2"/>
        <v>64</v>
      </c>
      <c r="B229" s="350"/>
      <c r="C229" s="352" t="s">
        <v>265</v>
      </c>
      <c r="D229" s="353"/>
      <c r="E229" s="399"/>
      <c r="F229" s="2"/>
      <c r="G229" s="400"/>
    </row>
    <row r="230" spans="1:7" ht="15" x14ac:dyDescent="0.25">
      <c r="A230" s="15">
        <f t="shared" si="2"/>
        <v>65</v>
      </c>
      <c r="B230" s="350"/>
      <c r="C230" s="352" t="s">
        <v>266</v>
      </c>
      <c r="D230" s="353"/>
      <c r="E230" s="399"/>
      <c r="F230" s="2"/>
      <c r="G230" s="400"/>
    </row>
    <row r="231" spans="1:7" ht="15" customHeight="1" x14ac:dyDescent="0.25">
      <c r="A231" s="15">
        <f t="shared" si="2"/>
        <v>66</v>
      </c>
      <c r="B231" s="351"/>
      <c r="C231" s="352" t="s">
        <v>267</v>
      </c>
      <c r="D231" s="353"/>
      <c r="E231" s="399"/>
      <c r="F231" s="2"/>
      <c r="G231" s="400"/>
    </row>
    <row r="232" spans="1:7" ht="30" customHeight="1" x14ac:dyDescent="0.25">
      <c r="A232" s="15">
        <f t="shared" ref="A232:A237" si="3">+A231+1</f>
        <v>67</v>
      </c>
      <c r="B232" s="70" t="s">
        <v>244</v>
      </c>
      <c r="C232" s="352" t="s">
        <v>268</v>
      </c>
      <c r="D232" s="353"/>
      <c r="E232" s="399"/>
      <c r="F232" s="2"/>
      <c r="G232" s="400"/>
    </row>
    <row r="233" spans="1:7" ht="57" customHeight="1" x14ac:dyDescent="0.25">
      <c r="A233" s="15">
        <f t="shared" si="3"/>
        <v>68</v>
      </c>
      <c r="B233" s="75" t="s">
        <v>246</v>
      </c>
      <c r="C233" s="352" t="s">
        <v>247</v>
      </c>
      <c r="D233" s="353"/>
      <c r="E233" s="399"/>
      <c r="F233" s="2"/>
      <c r="G233" s="400"/>
    </row>
    <row r="234" spans="1:7" ht="15" x14ac:dyDescent="0.25">
      <c r="A234" s="15">
        <f t="shared" si="3"/>
        <v>69</v>
      </c>
      <c r="B234" s="75" t="s">
        <v>248</v>
      </c>
      <c r="C234" s="352" t="s">
        <v>269</v>
      </c>
      <c r="D234" s="353"/>
      <c r="E234" s="399"/>
      <c r="F234" s="2"/>
      <c r="G234" s="400"/>
    </row>
    <row r="235" spans="1:7" ht="15" x14ac:dyDescent="0.25">
      <c r="A235" s="15">
        <f t="shared" si="3"/>
        <v>70</v>
      </c>
      <c r="B235" s="75" t="s">
        <v>155</v>
      </c>
      <c r="C235" s="352" t="s">
        <v>250</v>
      </c>
      <c r="D235" s="353"/>
      <c r="E235" s="399"/>
      <c r="F235" s="4"/>
      <c r="G235" s="400"/>
    </row>
    <row r="236" spans="1:7" ht="15" x14ac:dyDescent="0.25">
      <c r="A236" s="15">
        <f t="shared" si="3"/>
        <v>71</v>
      </c>
      <c r="B236" s="75" t="s">
        <v>251</v>
      </c>
      <c r="C236" s="352" t="s">
        <v>252</v>
      </c>
      <c r="D236" s="353"/>
      <c r="E236" s="399"/>
      <c r="F236" s="4"/>
      <c r="G236" s="400"/>
    </row>
    <row r="237" spans="1:7" ht="15.75" thickBot="1" x14ac:dyDescent="0.3">
      <c r="A237" s="15">
        <f t="shared" si="3"/>
        <v>72</v>
      </c>
      <c r="B237" s="75" t="s">
        <v>158</v>
      </c>
      <c r="C237" s="416" t="s">
        <v>253</v>
      </c>
      <c r="D237" s="417"/>
      <c r="E237" s="399"/>
      <c r="F237" s="4"/>
      <c r="G237" s="400"/>
    </row>
    <row r="238" spans="1:7" ht="15.75" customHeight="1" thickBot="1" x14ac:dyDescent="0.3">
      <c r="A238" s="29" t="s">
        <v>11</v>
      </c>
      <c r="B238" s="73" t="s">
        <v>12</v>
      </c>
      <c r="C238" s="161" t="s">
        <v>270</v>
      </c>
      <c r="D238" s="162">
        <v>2</v>
      </c>
      <c r="E238" s="390" t="str">
        <f>C238</f>
        <v>SWITCH TOR1</v>
      </c>
      <c r="F238" s="390"/>
      <c r="G238" s="391"/>
    </row>
    <row r="239" spans="1:7" ht="15" x14ac:dyDescent="0.25">
      <c r="A239" s="7">
        <v>1</v>
      </c>
      <c r="B239" s="75" t="s">
        <v>163</v>
      </c>
      <c r="C239" s="418" t="s">
        <v>271</v>
      </c>
      <c r="D239" s="419"/>
      <c r="E239" s="399" t="s">
        <v>27</v>
      </c>
      <c r="F239" s="10" t="s">
        <v>28</v>
      </c>
      <c r="G239" s="400" t="s">
        <v>29</v>
      </c>
    </row>
    <row r="240" spans="1:7" ht="15" x14ac:dyDescent="0.25">
      <c r="A240" s="15">
        <f>+A239+1</f>
        <v>2</v>
      </c>
      <c r="B240" s="75" t="s">
        <v>272</v>
      </c>
      <c r="C240" s="420" t="s">
        <v>273</v>
      </c>
      <c r="D240" s="421"/>
      <c r="E240" s="399"/>
      <c r="F240" s="2"/>
      <c r="G240" s="400"/>
    </row>
    <row r="241" spans="1:7" ht="15" x14ac:dyDescent="0.25">
      <c r="A241" s="15">
        <f t="shared" ref="A241:A258" si="4">+A240+1</f>
        <v>3</v>
      </c>
      <c r="B241" s="75" t="s">
        <v>256</v>
      </c>
      <c r="C241" s="420" t="s">
        <v>274</v>
      </c>
      <c r="D241" s="421"/>
      <c r="E241" s="399"/>
      <c r="F241" s="2"/>
      <c r="G241" s="400"/>
    </row>
    <row r="242" spans="1:7" ht="15" x14ac:dyDescent="0.25">
      <c r="A242" s="15">
        <f t="shared" si="4"/>
        <v>4</v>
      </c>
      <c r="B242" s="75" t="s">
        <v>275</v>
      </c>
      <c r="C242" s="420" t="s">
        <v>276</v>
      </c>
      <c r="D242" s="421"/>
      <c r="E242" s="399"/>
      <c r="F242" s="2"/>
      <c r="G242" s="400"/>
    </row>
    <row r="243" spans="1:7" ht="24" customHeight="1" x14ac:dyDescent="0.25">
      <c r="A243" s="15">
        <f t="shared" si="4"/>
        <v>5</v>
      </c>
      <c r="B243" s="75" t="s">
        <v>171</v>
      </c>
      <c r="C243" s="352" t="s">
        <v>277</v>
      </c>
      <c r="D243" s="353"/>
      <c r="E243" s="399"/>
      <c r="F243" s="2"/>
      <c r="G243" s="400"/>
    </row>
    <row r="244" spans="1:7" ht="15" customHeight="1" x14ac:dyDescent="0.25">
      <c r="A244" s="15">
        <f t="shared" si="4"/>
        <v>6</v>
      </c>
      <c r="B244" s="75" t="s">
        <v>278</v>
      </c>
      <c r="C244" s="352" t="s">
        <v>279</v>
      </c>
      <c r="D244" s="353"/>
      <c r="E244" s="399"/>
      <c r="F244" s="2"/>
      <c r="G244" s="400"/>
    </row>
    <row r="245" spans="1:7" ht="15" x14ac:dyDescent="0.25">
      <c r="A245" s="15">
        <f t="shared" si="4"/>
        <v>7</v>
      </c>
      <c r="B245" s="356" t="s">
        <v>280</v>
      </c>
      <c r="C245" s="352" t="s">
        <v>281</v>
      </c>
      <c r="D245" s="353"/>
      <c r="E245" s="399"/>
      <c r="F245" s="2"/>
      <c r="G245" s="400"/>
    </row>
    <row r="246" spans="1:7" ht="15" x14ac:dyDescent="0.25">
      <c r="A246" s="15">
        <f>+A245+1</f>
        <v>8</v>
      </c>
      <c r="B246" s="357"/>
      <c r="C246" s="352" t="s">
        <v>282</v>
      </c>
      <c r="D246" s="353"/>
      <c r="E246" s="399"/>
      <c r="F246" s="2"/>
      <c r="G246" s="400"/>
    </row>
    <row r="247" spans="1:7" ht="15" x14ac:dyDescent="0.25">
      <c r="A247" s="15">
        <f t="shared" si="4"/>
        <v>9</v>
      </c>
      <c r="B247" s="357"/>
      <c r="C247" s="352" t="s">
        <v>283</v>
      </c>
      <c r="D247" s="353"/>
      <c r="E247" s="399"/>
      <c r="F247" s="2"/>
      <c r="G247" s="400"/>
    </row>
    <row r="248" spans="1:7" ht="15" x14ac:dyDescent="0.25">
      <c r="A248" s="15">
        <f t="shared" si="4"/>
        <v>10</v>
      </c>
      <c r="B248" s="358"/>
      <c r="C248" s="352" t="s">
        <v>284</v>
      </c>
      <c r="D248" s="353"/>
      <c r="E248" s="399"/>
      <c r="F248" s="2"/>
      <c r="G248" s="400"/>
    </row>
    <row r="249" spans="1:7" ht="15" customHeight="1" x14ac:dyDescent="0.25">
      <c r="A249" s="15">
        <f>+A248+1</f>
        <v>11</v>
      </c>
      <c r="B249" s="75" t="s">
        <v>69</v>
      </c>
      <c r="C249" s="352" t="s">
        <v>285</v>
      </c>
      <c r="D249" s="353"/>
      <c r="E249" s="399"/>
      <c r="F249" s="2"/>
      <c r="G249" s="400"/>
    </row>
    <row r="250" spans="1:7" ht="15" customHeight="1" x14ac:dyDescent="0.25">
      <c r="A250" s="15">
        <f t="shared" si="4"/>
        <v>12</v>
      </c>
      <c r="B250" s="75" t="s">
        <v>79</v>
      </c>
      <c r="C250" s="352" t="s">
        <v>286</v>
      </c>
      <c r="D250" s="353"/>
      <c r="E250" s="399"/>
      <c r="F250" s="2"/>
      <c r="G250" s="400"/>
    </row>
    <row r="251" spans="1:7" ht="15" customHeight="1" x14ac:dyDescent="0.25">
      <c r="A251" s="15">
        <f t="shared" si="4"/>
        <v>13</v>
      </c>
      <c r="B251" s="75" t="s">
        <v>287</v>
      </c>
      <c r="C251" s="352" t="s">
        <v>288</v>
      </c>
      <c r="D251" s="353"/>
      <c r="E251" s="399"/>
      <c r="F251" s="2"/>
      <c r="G251" s="400"/>
    </row>
    <row r="252" spans="1:7" ht="15" customHeight="1" x14ac:dyDescent="0.25">
      <c r="A252" s="15">
        <f t="shared" si="4"/>
        <v>14</v>
      </c>
      <c r="B252" s="75" t="s">
        <v>289</v>
      </c>
      <c r="C252" s="352" t="s">
        <v>290</v>
      </c>
      <c r="D252" s="353"/>
      <c r="E252" s="399"/>
      <c r="F252" s="2"/>
      <c r="G252" s="400"/>
    </row>
    <row r="253" spans="1:7" ht="38.25" customHeight="1" x14ac:dyDescent="0.25">
      <c r="A253" s="15">
        <f t="shared" si="4"/>
        <v>15</v>
      </c>
      <c r="B253" s="75" t="s">
        <v>81</v>
      </c>
      <c r="C253" s="352" t="s">
        <v>291</v>
      </c>
      <c r="D253" s="353"/>
      <c r="E253" s="399"/>
      <c r="F253" s="8"/>
      <c r="G253" s="400"/>
    </row>
    <row r="254" spans="1:7" ht="15" x14ac:dyDescent="0.25">
      <c r="A254" s="15">
        <f t="shared" si="4"/>
        <v>16</v>
      </c>
      <c r="B254" s="356" t="s">
        <v>177</v>
      </c>
      <c r="C254" s="352" t="s">
        <v>292</v>
      </c>
      <c r="D254" s="353"/>
      <c r="E254" s="399"/>
      <c r="F254" s="2"/>
      <c r="G254" s="400"/>
    </row>
    <row r="255" spans="1:7" ht="15" x14ac:dyDescent="0.25">
      <c r="A255" s="15">
        <f>+A254+1</f>
        <v>17</v>
      </c>
      <c r="B255" s="357"/>
      <c r="C255" s="352" t="s">
        <v>293</v>
      </c>
      <c r="D255" s="353"/>
      <c r="E255" s="399"/>
      <c r="F255" s="2"/>
      <c r="G255" s="400"/>
    </row>
    <row r="256" spans="1:7" ht="15" x14ac:dyDescent="0.25">
      <c r="A256" s="15">
        <f t="shared" si="4"/>
        <v>18</v>
      </c>
      <c r="B256" s="357"/>
      <c r="C256" s="352" t="s">
        <v>294</v>
      </c>
      <c r="D256" s="353"/>
      <c r="E256" s="399"/>
      <c r="F256" s="2"/>
      <c r="G256" s="400"/>
    </row>
    <row r="257" spans="1:7" ht="15" x14ac:dyDescent="0.25">
      <c r="A257" s="15">
        <f t="shared" si="4"/>
        <v>19</v>
      </c>
      <c r="B257" s="357"/>
      <c r="C257" s="352" t="s">
        <v>295</v>
      </c>
      <c r="D257" s="353"/>
      <c r="E257" s="399"/>
      <c r="F257" s="2"/>
      <c r="G257" s="400"/>
    </row>
    <row r="258" spans="1:7" ht="15" x14ac:dyDescent="0.25">
      <c r="A258" s="15">
        <f t="shared" si="4"/>
        <v>20</v>
      </c>
      <c r="B258" s="358"/>
      <c r="C258" s="352" t="s">
        <v>296</v>
      </c>
      <c r="D258" s="353"/>
      <c r="E258" s="399"/>
      <c r="F258" s="2"/>
      <c r="G258" s="400"/>
    </row>
    <row r="259" spans="1:7" ht="15" x14ac:dyDescent="0.25">
      <c r="A259" s="15">
        <f t="shared" ref="A259:A269" si="5">+A258+1</f>
        <v>21</v>
      </c>
      <c r="B259" s="356" t="s">
        <v>181</v>
      </c>
      <c r="C259" s="352" t="s">
        <v>186</v>
      </c>
      <c r="D259" s="353"/>
      <c r="E259" s="399"/>
      <c r="F259" s="2"/>
      <c r="G259" s="400"/>
    </row>
    <row r="260" spans="1:7" ht="15" x14ac:dyDescent="0.25">
      <c r="A260" s="15">
        <f t="shared" si="5"/>
        <v>22</v>
      </c>
      <c r="B260" s="357"/>
      <c r="C260" s="352" t="s">
        <v>297</v>
      </c>
      <c r="D260" s="353"/>
      <c r="E260" s="399"/>
      <c r="F260" s="2"/>
      <c r="G260" s="400"/>
    </row>
    <row r="261" spans="1:7" ht="15" x14ac:dyDescent="0.25">
      <c r="A261" s="15">
        <f t="shared" si="5"/>
        <v>23</v>
      </c>
      <c r="B261" s="358"/>
      <c r="C261" s="352" t="s">
        <v>298</v>
      </c>
      <c r="D261" s="353"/>
      <c r="E261" s="399"/>
      <c r="F261" s="2"/>
      <c r="G261" s="400"/>
    </row>
    <row r="262" spans="1:7" ht="15" x14ac:dyDescent="0.25">
      <c r="A262" s="15">
        <f t="shared" si="5"/>
        <v>24</v>
      </c>
      <c r="B262" s="356" t="s">
        <v>299</v>
      </c>
      <c r="C262" s="352" t="s">
        <v>300</v>
      </c>
      <c r="D262" s="353"/>
      <c r="E262" s="399"/>
      <c r="F262" s="2"/>
      <c r="G262" s="400"/>
    </row>
    <row r="263" spans="1:7" ht="15" x14ac:dyDescent="0.25">
      <c r="A263" s="15">
        <f t="shared" si="5"/>
        <v>25</v>
      </c>
      <c r="B263" s="357"/>
      <c r="C263" s="352" t="s">
        <v>301</v>
      </c>
      <c r="D263" s="353"/>
      <c r="E263" s="399"/>
      <c r="F263" s="2"/>
      <c r="G263" s="400"/>
    </row>
    <row r="264" spans="1:7" ht="15" x14ac:dyDescent="0.25">
      <c r="A264" s="15">
        <f t="shared" si="5"/>
        <v>26</v>
      </c>
      <c r="B264" s="357"/>
      <c r="C264" s="352" t="s">
        <v>302</v>
      </c>
      <c r="D264" s="353"/>
      <c r="E264" s="399"/>
      <c r="F264" s="2"/>
      <c r="G264" s="400"/>
    </row>
    <row r="265" spans="1:7" ht="15" x14ac:dyDescent="0.25">
      <c r="A265" s="15">
        <f t="shared" si="5"/>
        <v>27</v>
      </c>
      <c r="B265" s="357"/>
      <c r="C265" s="352" t="s">
        <v>303</v>
      </c>
      <c r="D265" s="353"/>
      <c r="E265" s="399"/>
      <c r="F265" s="2"/>
      <c r="G265" s="400"/>
    </row>
    <row r="266" spans="1:7" ht="15" x14ac:dyDescent="0.25">
      <c r="A266" s="15">
        <f t="shared" si="5"/>
        <v>28</v>
      </c>
      <c r="B266" s="357"/>
      <c r="C266" s="352" t="s">
        <v>304</v>
      </c>
      <c r="D266" s="353"/>
      <c r="E266" s="399"/>
      <c r="F266" s="2"/>
      <c r="G266" s="400"/>
    </row>
    <row r="267" spans="1:7" ht="15" x14ac:dyDescent="0.25">
      <c r="A267" s="15">
        <f t="shared" si="5"/>
        <v>29</v>
      </c>
      <c r="B267" s="358"/>
      <c r="C267" s="352" t="s">
        <v>305</v>
      </c>
      <c r="D267" s="353"/>
      <c r="E267" s="399"/>
      <c r="F267" s="2"/>
      <c r="G267" s="400"/>
    </row>
    <row r="268" spans="1:7" ht="15" x14ac:dyDescent="0.25">
      <c r="A268" s="15">
        <f t="shared" si="5"/>
        <v>30</v>
      </c>
      <c r="B268" s="356" t="s">
        <v>185</v>
      </c>
      <c r="C268" s="352" t="s">
        <v>186</v>
      </c>
      <c r="D268" s="353"/>
      <c r="E268" s="399"/>
      <c r="F268" s="2"/>
      <c r="G268" s="400"/>
    </row>
    <row r="269" spans="1:7" ht="15" x14ac:dyDescent="0.25">
      <c r="A269" s="15">
        <f t="shared" si="5"/>
        <v>31</v>
      </c>
      <c r="B269" s="357"/>
      <c r="C269" s="352" t="s">
        <v>306</v>
      </c>
      <c r="D269" s="353"/>
      <c r="E269" s="57"/>
      <c r="F269" s="4"/>
      <c r="G269" s="58"/>
    </row>
    <row r="270" spans="1:7" ht="15" x14ac:dyDescent="0.25">
      <c r="A270" s="15">
        <f t="shared" ref="A270:A277" si="6">+A269+1</f>
        <v>32</v>
      </c>
      <c r="B270" s="357"/>
      <c r="C270" s="352" t="s">
        <v>188</v>
      </c>
      <c r="D270" s="353"/>
      <c r="E270" s="57"/>
      <c r="F270" s="4"/>
      <c r="G270" s="58"/>
    </row>
    <row r="271" spans="1:7" ht="15" x14ac:dyDescent="0.25">
      <c r="A271" s="15">
        <f t="shared" si="6"/>
        <v>33</v>
      </c>
      <c r="B271" s="357"/>
      <c r="C271" s="352" t="s">
        <v>189</v>
      </c>
      <c r="D271" s="353"/>
      <c r="E271" s="57"/>
      <c r="F271" s="4"/>
      <c r="G271" s="58"/>
    </row>
    <row r="272" spans="1:7" ht="15" x14ac:dyDescent="0.25">
      <c r="A272" s="15">
        <f t="shared" si="6"/>
        <v>34</v>
      </c>
      <c r="B272" s="357"/>
      <c r="C272" s="352" t="s">
        <v>190</v>
      </c>
      <c r="D272" s="353"/>
      <c r="E272" s="57"/>
      <c r="F272" s="4"/>
      <c r="G272" s="58"/>
    </row>
    <row r="273" spans="1:7" ht="15" x14ac:dyDescent="0.25">
      <c r="A273" s="15">
        <f t="shared" si="6"/>
        <v>35</v>
      </c>
      <c r="B273" s="357"/>
      <c r="C273" s="352" t="s">
        <v>191</v>
      </c>
      <c r="D273" s="353"/>
      <c r="E273" s="57"/>
      <c r="F273" s="4"/>
      <c r="G273" s="58"/>
    </row>
    <row r="274" spans="1:7" ht="15" x14ac:dyDescent="0.25">
      <c r="A274" s="15">
        <f t="shared" si="6"/>
        <v>36</v>
      </c>
      <c r="B274" s="357"/>
      <c r="C274" s="352" t="s">
        <v>307</v>
      </c>
      <c r="D274" s="353"/>
      <c r="E274" s="57"/>
      <c r="F274" s="4"/>
      <c r="G274" s="58"/>
    </row>
    <row r="275" spans="1:7" ht="15" x14ac:dyDescent="0.25">
      <c r="A275" s="15">
        <f>+A274+1</f>
        <v>37</v>
      </c>
      <c r="B275" s="357"/>
      <c r="C275" s="352" t="s">
        <v>192</v>
      </c>
      <c r="D275" s="353"/>
      <c r="E275" s="57"/>
      <c r="F275" s="4"/>
      <c r="G275" s="58"/>
    </row>
    <row r="276" spans="1:7" ht="15" x14ac:dyDescent="0.25">
      <c r="A276" s="15">
        <f t="shared" si="6"/>
        <v>38</v>
      </c>
      <c r="B276" s="357"/>
      <c r="C276" s="352" t="s">
        <v>193</v>
      </c>
      <c r="D276" s="353"/>
      <c r="E276" s="57"/>
      <c r="F276" s="4"/>
      <c r="G276" s="58"/>
    </row>
    <row r="277" spans="1:7" ht="15" x14ac:dyDescent="0.25">
      <c r="A277" s="15">
        <f t="shared" si="6"/>
        <v>39</v>
      </c>
      <c r="B277" s="357"/>
      <c r="C277" s="352" t="s">
        <v>194</v>
      </c>
      <c r="D277" s="353"/>
      <c r="E277" s="57"/>
      <c r="F277" s="4"/>
      <c r="G277" s="58"/>
    </row>
    <row r="278" spans="1:7" ht="15" x14ac:dyDescent="0.25">
      <c r="A278" s="15">
        <f t="shared" ref="A278:A284" si="7">+A277+1</f>
        <v>40</v>
      </c>
      <c r="B278" s="358"/>
      <c r="C278" s="352" t="s">
        <v>195</v>
      </c>
      <c r="D278" s="353"/>
      <c r="E278" s="57"/>
      <c r="F278" s="4"/>
      <c r="G278" s="58"/>
    </row>
    <row r="279" spans="1:7" ht="15" x14ac:dyDescent="0.25">
      <c r="A279" s="15">
        <f t="shared" si="7"/>
        <v>41</v>
      </c>
      <c r="B279" s="356" t="s">
        <v>209</v>
      </c>
      <c r="C279" s="352" t="s">
        <v>186</v>
      </c>
      <c r="D279" s="353"/>
      <c r="E279" s="57"/>
      <c r="F279" s="4"/>
      <c r="G279" s="58"/>
    </row>
    <row r="280" spans="1:7" ht="15" x14ac:dyDescent="0.25">
      <c r="A280" s="15">
        <f t="shared" si="7"/>
        <v>42</v>
      </c>
      <c r="B280" s="357"/>
      <c r="C280" s="352" t="s">
        <v>308</v>
      </c>
      <c r="D280" s="353"/>
      <c r="E280" s="57"/>
      <c r="F280" s="4"/>
      <c r="G280" s="58"/>
    </row>
    <row r="281" spans="1:7" ht="15" x14ac:dyDescent="0.25">
      <c r="A281" s="15">
        <f t="shared" si="7"/>
        <v>43</v>
      </c>
      <c r="B281" s="357"/>
      <c r="C281" s="352" t="s">
        <v>309</v>
      </c>
      <c r="D281" s="353"/>
      <c r="E281" s="57"/>
      <c r="F281" s="4"/>
      <c r="G281" s="58"/>
    </row>
    <row r="282" spans="1:7" ht="15" x14ac:dyDescent="0.25">
      <c r="A282" s="15">
        <f t="shared" si="7"/>
        <v>44</v>
      </c>
      <c r="B282" s="358"/>
      <c r="C282" s="352" t="s">
        <v>310</v>
      </c>
      <c r="D282" s="353"/>
      <c r="E282" s="57"/>
      <c r="F282" s="4"/>
      <c r="G282" s="58"/>
    </row>
    <row r="283" spans="1:7" ht="15" x14ac:dyDescent="0.25">
      <c r="A283" s="15">
        <f t="shared" si="7"/>
        <v>45</v>
      </c>
      <c r="B283" s="349" t="s">
        <v>244</v>
      </c>
      <c r="C283" s="352" t="s">
        <v>311</v>
      </c>
      <c r="D283" s="353"/>
      <c r="E283" s="57"/>
      <c r="F283" s="4"/>
      <c r="G283" s="58"/>
    </row>
    <row r="284" spans="1:7" ht="15" x14ac:dyDescent="0.25">
      <c r="A284" s="15">
        <f t="shared" si="7"/>
        <v>46</v>
      </c>
      <c r="B284" s="350"/>
      <c r="C284" s="352" t="s">
        <v>312</v>
      </c>
      <c r="D284" s="353"/>
      <c r="E284" s="57"/>
      <c r="F284" s="4"/>
      <c r="G284" s="58"/>
    </row>
    <row r="285" spans="1:7" ht="15" x14ac:dyDescent="0.25">
      <c r="A285" s="15">
        <f t="shared" ref="A285:A301" si="8">+A284+1</f>
        <v>47</v>
      </c>
      <c r="B285" s="350"/>
      <c r="C285" s="352" t="s">
        <v>313</v>
      </c>
      <c r="D285" s="353"/>
      <c r="E285" s="57"/>
      <c r="F285" s="4"/>
      <c r="G285" s="58"/>
    </row>
    <row r="286" spans="1:7" ht="15" x14ac:dyDescent="0.25">
      <c r="A286" s="15">
        <f t="shared" si="8"/>
        <v>48</v>
      </c>
      <c r="B286" s="350"/>
      <c r="C286" s="352" t="s">
        <v>314</v>
      </c>
      <c r="D286" s="353"/>
      <c r="E286" s="57"/>
      <c r="F286" s="4"/>
      <c r="G286" s="58"/>
    </row>
    <row r="287" spans="1:7" ht="15" x14ac:dyDescent="0.25">
      <c r="A287" s="15">
        <f t="shared" si="8"/>
        <v>49</v>
      </c>
      <c r="B287" s="350"/>
      <c r="C287" s="352" t="s">
        <v>315</v>
      </c>
      <c r="D287" s="353"/>
      <c r="E287" s="57"/>
      <c r="F287" s="4"/>
      <c r="G287" s="58"/>
    </row>
    <row r="288" spans="1:7" ht="15" x14ac:dyDescent="0.25">
      <c r="A288" s="15">
        <f t="shared" si="8"/>
        <v>50</v>
      </c>
      <c r="B288" s="350"/>
      <c r="C288" s="352" t="s">
        <v>186</v>
      </c>
      <c r="D288" s="353"/>
      <c r="E288" s="57"/>
      <c r="F288" s="4"/>
      <c r="G288" s="58"/>
    </row>
    <row r="289" spans="1:7" ht="15" x14ac:dyDescent="0.25">
      <c r="A289" s="15">
        <f t="shared" si="8"/>
        <v>51</v>
      </c>
      <c r="B289" s="350"/>
      <c r="C289" s="352" t="s">
        <v>316</v>
      </c>
      <c r="D289" s="353"/>
      <c r="E289" s="57"/>
      <c r="F289" s="4"/>
      <c r="G289" s="58"/>
    </row>
    <row r="290" spans="1:7" ht="15" x14ac:dyDescent="0.25">
      <c r="A290" s="15">
        <f>+A289+1</f>
        <v>52</v>
      </c>
      <c r="B290" s="351"/>
      <c r="C290" s="352" t="s">
        <v>317</v>
      </c>
      <c r="D290" s="353"/>
      <c r="E290" s="57"/>
      <c r="F290" s="4"/>
      <c r="G290" s="58"/>
    </row>
    <row r="291" spans="1:7" ht="15" x14ac:dyDescent="0.25">
      <c r="A291" s="15">
        <f t="shared" si="8"/>
        <v>53</v>
      </c>
      <c r="B291" s="349" t="s">
        <v>213</v>
      </c>
      <c r="C291" s="352" t="s">
        <v>186</v>
      </c>
      <c r="D291" s="353"/>
      <c r="E291" s="57"/>
      <c r="F291" s="4"/>
      <c r="G291" s="58"/>
    </row>
    <row r="292" spans="1:7" ht="15" x14ac:dyDescent="0.25">
      <c r="A292" s="15">
        <f t="shared" si="8"/>
        <v>54</v>
      </c>
      <c r="B292" s="350"/>
      <c r="C292" s="352" t="s">
        <v>318</v>
      </c>
      <c r="D292" s="353"/>
      <c r="E292" s="57"/>
      <c r="F292" s="4"/>
      <c r="G292" s="58"/>
    </row>
    <row r="293" spans="1:7" ht="15" x14ac:dyDescent="0.25">
      <c r="A293" s="15">
        <f>+A292+1</f>
        <v>55</v>
      </c>
      <c r="B293" s="350"/>
      <c r="C293" s="352" t="s">
        <v>319</v>
      </c>
      <c r="D293" s="353"/>
      <c r="E293" s="57"/>
      <c r="F293" s="4"/>
      <c r="G293" s="58"/>
    </row>
    <row r="294" spans="1:7" ht="15" x14ac:dyDescent="0.25">
      <c r="A294" s="15">
        <f t="shared" si="8"/>
        <v>56</v>
      </c>
      <c r="B294" s="350"/>
      <c r="C294" s="352" t="s">
        <v>320</v>
      </c>
      <c r="D294" s="353"/>
      <c r="E294" s="57"/>
      <c r="F294" s="4"/>
      <c r="G294" s="58"/>
    </row>
    <row r="295" spans="1:7" ht="15" x14ac:dyDescent="0.25">
      <c r="A295" s="15">
        <f t="shared" si="8"/>
        <v>57</v>
      </c>
      <c r="B295" s="350"/>
      <c r="C295" s="352" t="s">
        <v>321</v>
      </c>
      <c r="D295" s="353"/>
      <c r="E295" s="57"/>
      <c r="F295" s="4"/>
      <c r="G295" s="58"/>
    </row>
    <row r="296" spans="1:7" ht="15" x14ac:dyDescent="0.25">
      <c r="A296" s="15">
        <f t="shared" si="8"/>
        <v>58</v>
      </c>
      <c r="B296" s="351"/>
      <c r="C296" s="352" t="s">
        <v>322</v>
      </c>
      <c r="D296" s="353"/>
      <c r="E296" s="57"/>
      <c r="F296" s="4"/>
      <c r="G296" s="58"/>
    </row>
    <row r="297" spans="1:7" ht="19.5" customHeight="1" x14ac:dyDescent="0.25">
      <c r="A297" s="15">
        <f t="shared" si="8"/>
        <v>59</v>
      </c>
      <c r="B297" s="75" t="s">
        <v>153</v>
      </c>
      <c r="C297" s="352" t="s">
        <v>323</v>
      </c>
      <c r="D297" s="353"/>
      <c r="E297" s="57"/>
      <c r="F297" s="4"/>
      <c r="G297" s="58"/>
    </row>
    <row r="298" spans="1:7" ht="15" x14ac:dyDescent="0.25">
      <c r="A298" s="15">
        <f t="shared" si="8"/>
        <v>60</v>
      </c>
      <c r="B298" s="75" t="s">
        <v>324</v>
      </c>
      <c r="C298" s="352" t="s">
        <v>325</v>
      </c>
      <c r="D298" s="353"/>
      <c r="E298" s="57"/>
      <c r="F298" s="4"/>
      <c r="G298" s="58"/>
    </row>
    <row r="299" spans="1:7" ht="12.75" customHeight="1" x14ac:dyDescent="0.25">
      <c r="A299" s="15">
        <f>+A298+1</f>
        <v>61</v>
      </c>
      <c r="B299" s="75" t="s">
        <v>155</v>
      </c>
      <c r="C299" s="352" t="s">
        <v>156</v>
      </c>
      <c r="D299" s="353"/>
      <c r="E299" s="57"/>
      <c r="F299" s="4"/>
      <c r="G299" s="58"/>
    </row>
    <row r="300" spans="1:7" ht="12.75" customHeight="1" x14ac:dyDescent="0.25">
      <c r="A300" s="15">
        <f t="shared" si="8"/>
        <v>62</v>
      </c>
      <c r="B300" s="75" t="s">
        <v>251</v>
      </c>
      <c r="C300" s="352" t="s">
        <v>157</v>
      </c>
      <c r="D300" s="353"/>
      <c r="E300" s="57"/>
      <c r="F300" s="4"/>
      <c r="G300" s="58"/>
    </row>
    <row r="301" spans="1:7" ht="15.75" thickBot="1" x14ac:dyDescent="0.3">
      <c r="A301" s="15">
        <f t="shared" si="8"/>
        <v>63</v>
      </c>
      <c r="B301" s="75" t="s">
        <v>158</v>
      </c>
      <c r="C301" s="352" t="s">
        <v>253</v>
      </c>
      <c r="D301" s="353"/>
      <c r="E301" s="57"/>
      <c r="F301" s="4"/>
      <c r="G301" s="58"/>
    </row>
    <row r="302" spans="1:7" ht="13.5" thickBot="1" x14ac:dyDescent="0.3">
      <c r="A302" s="29" t="s">
        <v>13</v>
      </c>
      <c r="B302" s="73" t="s">
        <v>14</v>
      </c>
      <c r="C302" s="74" t="s">
        <v>326</v>
      </c>
      <c r="D302" s="9">
        <v>1</v>
      </c>
      <c r="E302" s="390" t="str">
        <f>C302</f>
        <v>SWITCH TOR2</v>
      </c>
      <c r="F302" s="390"/>
      <c r="G302" s="391"/>
    </row>
    <row r="303" spans="1:7" ht="15" x14ac:dyDescent="0.25">
      <c r="A303" s="7">
        <v>1</v>
      </c>
      <c r="B303" s="75" t="s">
        <v>163</v>
      </c>
      <c r="C303" s="422" t="s">
        <v>327</v>
      </c>
      <c r="D303" s="423"/>
      <c r="E303" s="399" t="s">
        <v>27</v>
      </c>
      <c r="F303" s="10" t="s">
        <v>28</v>
      </c>
      <c r="G303" s="400" t="s">
        <v>29</v>
      </c>
    </row>
    <row r="304" spans="1:7" ht="12.75" customHeight="1" x14ac:dyDescent="0.25">
      <c r="A304" s="15">
        <f>+A303+1</f>
        <v>2</v>
      </c>
      <c r="B304" s="356" t="s">
        <v>171</v>
      </c>
      <c r="C304" s="388" t="s">
        <v>328</v>
      </c>
      <c r="D304" s="389"/>
      <c r="E304" s="399"/>
      <c r="F304" s="2"/>
      <c r="G304" s="400"/>
    </row>
    <row r="305" spans="1:7" ht="15" x14ac:dyDescent="0.25">
      <c r="A305" s="15">
        <f t="shared" ref="A305:A366" si="9">+A304+1</f>
        <v>3</v>
      </c>
      <c r="B305" s="357"/>
      <c r="C305" s="388" t="s">
        <v>329</v>
      </c>
      <c r="D305" s="389"/>
      <c r="E305" s="399"/>
      <c r="F305" s="2"/>
      <c r="G305" s="400"/>
    </row>
    <row r="306" spans="1:7" ht="12.75" customHeight="1" x14ac:dyDescent="0.25">
      <c r="A306" s="15">
        <f t="shared" si="9"/>
        <v>4</v>
      </c>
      <c r="B306" s="357"/>
      <c r="C306" s="388" t="s">
        <v>330</v>
      </c>
      <c r="D306" s="389"/>
      <c r="E306" s="399"/>
      <c r="F306" s="2"/>
      <c r="G306" s="400"/>
    </row>
    <row r="307" spans="1:7" ht="15" x14ac:dyDescent="0.25">
      <c r="A307" s="15">
        <f t="shared" si="9"/>
        <v>5</v>
      </c>
      <c r="B307" s="357"/>
      <c r="C307" s="388" t="s">
        <v>331</v>
      </c>
      <c r="D307" s="389"/>
      <c r="E307" s="399"/>
      <c r="F307" s="2"/>
      <c r="G307" s="400"/>
    </row>
    <row r="308" spans="1:7" ht="30" customHeight="1" x14ac:dyDescent="0.25">
      <c r="A308" s="15">
        <f t="shared" si="9"/>
        <v>6</v>
      </c>
      <c r="B308" s="358"/>
      <c r="C308" s="388" t="s">
        <v>332</v>
      </c>
      <c r="D308" s="389"/>
      <c r="E308" s="399"/>
      <c r="F308" s="2"/>
      <c r="G308" s="400"/>
    </row>
    <row r="309" spans="1:7" ht="15" x14ac:dyDescent="0.25">
      <c r="A309" s="15">
        <f t="shared" si="9"/>
        <v>7</v>
      </c>
      <c r="B309" s="75" t="s">
        <v>278</v>
      </c>
      <c r="C309" s="388" t="s">
        <v>279</v>
      </c>
      <c r="D309" s="389"/>
      <c r="E309" s="399"/>
      <c r="F309" s="2"/>
      <c r="G309" s="400"/>
    </row>
    <row r="310" spans="1:7" ht="15" x14ac:dyDescent="0.25">
      <c r="A310" s="15">
        <f t="shared" si="9"/>
        <v>8</v>
      </c>
      <c r="B310" s="356" t="s">
        <v>280</v>
      </c>
      <c r="C310" s="388" t="s">
        <v>281</v>
      </c>
      <c r="D310" s="389"/>
      <c r="E310" s="399"/>
      <c r="F310" s="2"/>
      <c r="G310" s="400"/>
    </row>
    <row r="311" spans="1:7" ht="15" x14ac:dyDescent="0.25">
      <c r="A311" s="15">
        <f t="shared" si="9"/>
        <v>9</v>
      </c>
      <c r="B311" s="357"/>
      <c r="C311" s="388" t="s">
        <v>282</v>
      </c>
      <c r="D311" s="389"/>
      <c r="E311" s="399"/>
      <c r="F311" s="2"/>
      <c r="G311" s="400"/>
    </row>
    <row r="312" spans="1:7" ht="15" x14ac:dyDescent="0.25">
      <c r="A312" s="15">
        <f t="shared" si="9"/>
        <v>10</v>
      </c>
      <c r="B312" s="357"/>
      <c r="C312" s="388" t="s">
        <v>283</v>
      </c>
      <c r="D312" s="389"/>
      <c r="E312" s="399"/>
      <c r="F312" s="2"/>
      <c r="G312" s="400"/>
    </row>
    <row r="313" spans="1:7" ht="15" x14ac:dyDescent="0.25">
      <c r="A313" s="15">
        <f t="shared" si="9"/>
        <v>11</v>
      </c>
      <c r="B313" s="358"/>
      <c r="C313" s="388" t="s">
        <v>284</v>
      </c>
      <c r="D313" s="389"/>
      <c r="E313" s="399"/>
      <c r="F313" s="2"/>
      <c r="G313" s="400"/>
    </row>
    <row r="314" spans="1:7" ht="27.75" customHeight="1" x14ac:dyDescent="0.25">
      <c r="A314" s="15">
        <f t="shared" si="9"/>
        <v>12</v>
      </c>
      <c r="B314" s="75" t="s">
        <v>69</v>
      </c>
      <c r="C314" s="352" t="s">
        <v>333</v>
      </c>
      <c r="D314" s="353"/>
      <c r="E314" s="399"/>
      <c r="F314" s="2"/>
      <c r="G314" s="400"/>
    </row>
    <row r="315" spans="1:7" ht="15" customHeight="1" x14ac:dyDescent="0.25">
      <c r="A315" s="15">
        <f t="shared" si="9"/>
        <v>13</v>
      </c>
      <c r="B315" s="75" t="s">
        <v>79</v>
      </c>
      <c r="C315" s="388" t="s">
        <v>286</v>
      </c>
      <c r="D315" s="389"/>
      <c r="E315" s="399"/>
      <c r="F315" s="2"/>
      <c r="G315" s="400"/>
    </row>
    <row r="316" spans="1:7" ht="15" customHeight="1" x14ac:dyDescent="0.25">
      <c r="A316" s="15">
        <f t="shared" si="9"/>
        <v>14</v>
      </c>
      <c r="B316" s="75" t="s">
        <v>287</v>
      </c>
      <c r="C316" s="388" t="s">
        <v>288</v>
      </c>
      <c r="D316" s="389"/>
      <c r="E316" s="399"/>
      <c r="F316" s="2"/>
      <c r="G316" s="400"/>
    </row>
    <row r="317" spans="1:7" ht="15" customHeight="1" x14ac:dyDescent="0.25">
      <c r="A317" s="15">
        <f t="shared" si="9"/>
        <v>15</v>
      </c>
      <c r="B317" s="75" t="s">
        <v>289</v>
      </c>
      <c r="C317" s="388" t="s">
        <v>290</v>
      </c>
      <c r="D317" s="389"/>
      <c r="E317" s="399"/>
      <c r="F317" s="2"/>
      <c r="G317" s="400"/>
    </row>
    <row r="318" spans="1:7" ht="32.25" customHeight="1" x14ac:dyDescent="0.25">
      <c r="A318" s="15">
        <f t="shared" si="9"/>
        <v>16</v>
      </c>
      <c r="B318" s="75" t="s">
        <v>81</v>
      </c>
      <c r="C318" s="388" t="s">
        <v>291</v>
      </c>
      <c r="D318" s="389"/>
      <c r="E318" s="399"/>
      <c r="F318" s="2"/>
      <c r="G318" s="400"/>
    </row>
    <row r="319" spans="1:7" ht="15" x14ac:dyDescent="0.25">
      <c r="A319" s="15">
        <f t="shared" si="9"/>
        <v>17</v>
      </c>
      <c r="B319" s="356" t="s">
        <v>177</v>
      </c>
      <c r="C319" s="388" t="s">
        <v>292</v>
      </c>
      <c r="D319" s="389"/>
      <c r="E319" s="399"/>
      <c r="F319" s="2"/>
      <c r="G319" s="400"/>
    </row>
    <row r="320" spans="1:7" ht="15" x14ac:dyDescent="0.25">
      <c r="A320" s="15">
        <f t="shared" si="9"/>
        <v>18</v>
      </c>
      <c r="B320" s="357"/>
      <c r="C320" s="388" t="s">
        <v>293</v>
      </c>
      <c r="D320" s="389"/>
      <c r="E320" s="399"/>
      <c r="F320" s="2"/>
      <c r="G320" s="400"/>
    </row>
    <row r="321" spans="1:7" ht="15" x14ac:dyDescent="0.25">
      <c r="A321" s="15">
        <f t="shared" si="9"/>
        <v>19</v>
      </c>
      <c r="B321" s="357"/>
      <c r="C321" s="388" t="s">
        <v>294</v>
      </c>
      <c r="D321" s="389"/>
      <c r="E321" s="399"/>
      <c r="F321" s="2"/>
      <c r="G321" s="400"/>
    </row>
    <row r="322" spans="1:7" ht="15" x14ac:dyDescent="0.25">
      <c r="A322" s="15">
        <f t="shared" si="9"/>
        <v>20</v>
      </c>
      <c r="B322" s="357"/>
      <c r="C322" s="388" t="s">
        <v>295</v>
      </c>
      <c r="D322" s="389"/>
      <c r="E322" s="399"/>
      <c r="F322" s="2"/>
      <c r="G322" s="400"/>
    </row>
    <row r="323" spans="1:7" ht="15" x14ac:dyDescent="0.25">
      <c r="A323" s="15">
        <f t="shared" si="9"/>
        <v>21</v>
      </c>
      <c r="B323" s="358"/>
      <c r="C323" s="388" t="s">
        <v>296</v>
      </c>
      <c r="D323" s="389"/>
      <c r="E323" s="399"/>
      <c r="F323" s="2"/>
      <c r="G323" s="400"/>
    </row>
    <row r="324" spans="1:7" ht="15" x14ac:dyDescent="0.25">
      <c r="A324" s="15">
        <f t="shared" si="9"/>
        <v>22</v>
      </c>
      <c r="B324" s="356" t="s">
        <v>181</v>
      </c>
      <c r="C324" s="388" t="s">
        <v>186</v>
      </c>
      <c r="D324" s="389"/>
      <c r="E324" s="399"/>
      <c r="F324" s="2"/>
      <c r="G324" s="400"/>
    </row>
    <row r="325" spans="1:7" ht="15" x14ac:dyDescent="0.25">
      <c r="A325" s="15">
        <f t="shared" si="9"/>
        <v>23</v>
      </c>
      <c r="B325" s="357"/>
      <c r="C325" s="388" t="s">
        <v>297</v>
      </c>
      <c r="D325" s="389"/>
      <c r="E325" s="399"/>
      <c r="F325" s="2"/>
      <c r="G325" s="400"/>
    </row>
    <row r="326" spans="1:7" ht="15" x14ac:dyDescent="0.25">
      <c r="A326" s="15">
        <f t="shared" si="9"/>
        <v>24</v>
      </c>
      <c r="B326" s="358"/>
      <c r="C326" s="388" t="s">
        <v>298</v>
      </c>
      <c r="D326" s="389"/>
      <c r="E326" s="399"/>
      <c r="F326" s="2"/>
      <c r="G326" s="400"/>
    </row>
    <row r="327" spans="1:7" ht="15" x14ac:dyDescent="0.25">
      <c r="A327" s="15">
        <f t="shared" si="9"/>
        <v>25</v>
      </c>
      <c r="B327" s="356" t="s">
        <v>299</v>
      </c>
      <c r="C327" s="388" t="s">
        <v>300</v>
      </c>
      <c r="D327" s="389"/>
      <c r="E327" s="399"/>
      <c r="F327" s="8"/>
      <c r="G327" s="400"/>
    </row>
    <row r="328" spans="1:7" ht="15" x14ac:dyDescent="0.25">
      <c r="A328" s="15">
        <f t="shared" si="9"/>
        <v>26</v>
      </c>
      <c r="B328" s="357"/>
      <c r="C328" s="388" t="s">
        <v>301</v>
      </c>
      <c r="D328" s="389"/>
      <c r="E328" s="399"/>
      <c r="F328" s="8"/>
      <c r="G328" s="400"/>
    </row>
    <row r="329" spans="1:7" ht="15" x14ac:dyDescent="0.25">
      <c r="A329" s="15">
        <f t="shared" si="9"/>
        <v>27</v>
      </c>
      <c r="B329" s="357"/>
      <c r="C329" s="388" t="s">
        <v>302</v>
      </c>
      <c r="D329" s="389"/>
      <c r="E329" s="399"/>
      <c r="F329" s="8"/>
      <c r="G329" s="400"/>
    </row>
    <row r="330" spans="1:7" ht="15" x14ac:dyDescent="0.25">
      <c r="A330" s="15">
        <f t="shared" si="9"/>
        <v>28</v>
      </c>
      <c r="B330" s="357"/>
      <c r="C330" s="388" t="s">
        <v>303</v>
      </c>
      <c r="D330" s="389"/>
      <c r="E330" s="399"/>
      <c r="F330" s="8"/>
      <c r="G330" s="400"/>
    </row>
    <row r="331" spans="1:7" ht="15" x14ac:dyDescent="0.25">
      <c r="A331" s="15">
        <f t="shared" si="9"/>
        <v>29</v>
      </c>
      <c r="B331" s="357"/>
      <c r="C331" s="388" t="s">
        <v>304</v>
      </c>
      <c r="D331" s="389"/>
      <c r="E331" s="399"/>
      <c r="F331" s="8"/>
      <c r="G331" s="400"/>
    </row>
    <row r="332" spans="1:7" ht="15" x14ac:dyDescent="0.25">
      <c r="A332" s="15">
        <f t="shared" si="9"/>
        <v>30</v>
      </c>
      <c r="B332" s="358"/>
      <c r="C332" s="388" t="s">
        <v>305</v>
      </c>
      <c r="D332" s="389"/>
      <c r="E332" s="399"/>
      <c r="F332" s="8"/>
      <c r="G332" s="400"/>
    </row>
    <row r="333" spans="1:7" ht="15" x14ac:dyDescent="0.25">
      <c r="A333" s="15">
        <f t="shared" si="9"/>
        <v>31</v>
      </c>
      <c r="B333" s="356" t="s">
        <v>185</v>
      </c>
      <c r="C333" s="388" t="s">
        <v>186</v>
      </c>
      <c r="D333" s="389"/>
      <c r="E333" s="399"/>
      <c r="F333" s="2"/>
      <c r="G333" s="400"/>
    </row>
    <row r="334" spans="1:7" ht="15" x14ac:dyDescent="0.25">
      <c r="A334" s="15">
        <f t="shared" si="9"/>
        <v>32</v>
      </c>
      <c r="B334" s="357"/>
      <c r="C334" s="388" t="s">
        <v>306</v>
      </c>
      <c r="D334" s="389"/>
      <c r="E334" s="399"/>
      <c r="F334" s="2"/>
      <c r="G334" s="400"/>
    </row>
    <row r="335" spans="1:7" ht="15" x14ac:dyDescent="0.25">
      <c r="A335" s="15">
        <f t="shared" si="9"/>
        <v>33</v>
      </c>
      <c r="B335" s="357"/>
      <c r="C335" s="388" t="s">
        <v>188</v>
      </c>
      <c r="D335" s="389"/>
      <c r="E335" s="399"/>
      <c r="F335" s="2"/>
      <c r="G335" s="400"/>
    </row>
    <row r="336" spans="1:7" ht="15" x14ac:dyDescent="0.25">
      <c r="A336" s="15">
        <f t="shared" si="9"/>
        <v>34</v>
      </c>
      <c r="B336" s="357"/>
      <c r="C336" s="388" t="s">
        <v>189</v>
      </c>
      <c r="D336" s="389"/>
      <c r="E336" s="399"/>
      <c r="F336" s="2"/>
      <c r="G336" s="400"/>
    </row>
    <row r="337" spans="1:7" ht="15" x14ac:dyDescent="0.25">
      <c r="A337" s="15">
        <f t="shared" si="9"/>
        <v>35</v>
      </c>
      <c r="B337" s="357"/>
      <c r="C337" s="388" t="s">
        <v>190</v>
      </c>
      <c r="D337" s="389"/>
      <c r="E337" s="399"/>
      <c r="F337" s="2"/>
      <c r="G337" s="400"/>
    </row>
    <row r="338" spans="1:7" ht="15" x14ac:dyDescent="0.25">
      <c r="A338" s="15">
        <f t="shared" si="9"/>
        <v>36</v>
      </c>
      <c r="B338" s="357"/>
      <c r="C338" s="388" t="s">
        <v>191</v>
      </c>
      <c r="D338" s="389"/>
      <c r="E338" s="399"/>
      <c r="F338" s="2"/>
      <c r="G338" s="400"/>
    </row>
    <row r="339" spans="1:7" ht="15" x14ac:dyDescent="0.25">
      <c r="A339" s="15">
        <f t="shared" si="9"/>
        <v>37</v>
      </c>
      <c r="B339" s="357"/>
      <c r="C339" s="388" t="s">
        <v>307</v>
      </c>
      <c r="D339" s="389"/>
      <c r="E339" s="399"/>
      <c r="F339" s="2"/>
      <c r="G339" s="400"/>
    </row>
    <row r="340" spans="1:7" ht="15" x14ac:dyDescent="0.25">
      <c r="A340" s="15">
        <f t="shared" si="9"/>
        <v>38</v>
      </c>
      <c r="B340" s="357"/>
      <c r="C340" s="388" t="s">
        <v>192</v>
      </c>
      <c r="D340" s="389"/>
      <c r="E340" s="399"/>
      <c r="F340" s="2"/>
      <c r="G340" s="400"/>
    </row>
    <row r="341" spans="1:7" ht="15" x14ac:dyDescent="0.25">
      <c r="A341" s="15">
        <f t="shared" si="9"/>
        <v>39</v>
      </c>
      <c r="B341" s="357"/>
      <c r="C341" s="388" t="s">
        <v>193</v>
      </c>
      <c r="D341" s="389"/>
      <c r="E341" s="399"/>
      <c r="F341" s="2"/>
      <c r="G341" s="400"/>
    </row>
    <row r="342" spans="1:7" ht="15" x14ac:dyDescent="0.25">
      <c r="A342" s="15">
        <f t="shared" si="9"/>
        <v>40</v>
      </c>
      <c r="B342" s="357"/>
      <c r="C342" s="388" t="s">
        <v>194</v>
      </c>
      <c r="D342" s="389"/>
      <c r="E342" s="399"/>
      <c r="F342" s="2"/>
      <c r="G342" s="400"/>
    </row>
    <row r="343" spans="1:7" ht="15" x14ac:dyDescent="0.25">
      <c r="A343" s="15">
        <f t="shared" si="9"/>
        <v>41</v>
      </c>
      <c r="B343" s="358"/>
      <c r="C343" s="388" t="s">
        <v>195</v>
      </c>
      <c r="D343" s="389"/>
      <c r="E343" s="399"/>
      <c r="F343" s="2"/>
      <c r="G343" s="400"/>
    </row>
    <row r="344" spans="1:7" ht="15" x14ac:dyDescent="0.25">
      <c r="A344" s="15">
        <f t="shared" si="9"/>
        <v>42</v>
      </c>
      <c r="B344" s="356" t="s">
        <v>209</v>
      </c>
      <c r="C344" s="388" t="s">
        <v>186</v>
      </c>
      <c r="D344" s="389"/>
      <c r="E344" s="399"/>
      <c r="F344" s="2"/>
      <c r="G344" s="400"/>
    </row>
    <row r="345" spans="1:7" ht="15" x14ac:dyDescent="0.25">
      <c r="A345" s="15">
        <f t="shared" si="9"/>
        <v>43</v>
      </c>
      <c r="B345" s="357"/>
      <c r="C345" s="388" t="s">
        <v>308</v>
      </c>
      <c r="D345" s="389"/>
      <c r="E345" s="399"/>
      <c r="F345" s="2"/>
      <c r="G345" s="400"/>
    </row>
    <row r="346" spans="1:7" ht="15" x14ac:dyDescent="0.25">
      <c r="A346" s="15">
        <f t="shared" si="9"/>
        <v>44</v>
      </c>
      <c r="B346" s="357"/>
      <c r="C346" s="388" t="s">
        <v>309</v>
      </c>
      <c r="D346" s="389"/>
      <c r="E346" s="399"/>
      <c r="F346" s="2"/>
      <c r="G346" s="400"/>
    </row>
    <row r="347" spans="1:7" ht="15" x14ac:dyDescent="0.25">
      <c r="A347" s="15">
        <f t="shared" si="9"/>
        <v>45</v>
      </c>
      <c r="B347" s="358"/>
      <c r="C347" s="388" t="s">
        <v>310</v>
      </c>
      <c r="D347" s="389"/>
      <c r="E347" s="399"/>
      <c r="F347" s="2"/>
      <c r="G347" s="400"/>
    </row>
    <row r="348" spans="1:7" ht="15" x14ac:dyDescent="0.25">
      <c r="A348" s="15">
        <f t="shared" si="9"/>
        <v>46</v>
      </c>
      <c r="B348" s="349" t="s">
        <v>244</v>
      </c>
      <c r="C348" s="388" t="s">
        <v>311</v>
      </c>
      <c r="D348" s="389"/>
      <c r="E348" s="399"/>
      <c r="F348" s="2"/>
      <c r="G348" s="400"/>
    </row>
    <row r="349" spans="1:7" ht="15" x14ac:dyDescent="0.25">
      <c r="A349" s="15">
        <f t="shared" si="9"/>
        <v>47</v>
      </c>
      <c r="B349" s="350"/>
      <c r="C349" s="388" t="s">
        <v>312</v>
      </c>
      <c r="D349" s="389"/>
      <c r="E349" s="399"/>
      <c r="F349" s="2"/>
      <c r="G349" s="400"/>
    </row>
    <row r="350" spans="1:7" ht="15" x14ac:dyDescent="0.25">
      <c r="A350" s="15">
        <f t="shared" si="9"/>
        <v>48</v>
      </c>
      <c r="B350" s="350"/>
      <c r="C350" s="388" t="s">
        <v>313</v>
      </c>
      <c r="D350" s="389"/>
      <c r="E350" s="399"/>
      <c r="F350" s="2"/>
      <c r="G350" s="400"/>
    </row>
    <row r="351" spans="1:7" ht="15" x14ac:dyDescent="0.25">
      <c r="A351" s="15">
        <f t="shared" si="9"/>
        <v>49</v>
      </c>
      <c r="B351" s="350"/>
      <c r="C351" s="388" t="s">
        <v>314</v>
      </c>
      <c r="D351" s="389"/>
      <c r="E351" s="399"/>
      <c r="F351" s="2"/>
      <c r="G351" s="400"/>
    </row>
    <row r="352" spans="1:7" ht="15" x14ac:dyDescent="0.25">
      <c r="A352" s="15">
        <f t="shared" si="9"/>
        <v>50</v>
      </c>
      <c r="B352" s="350"/>
      <c r="C352" s="388" t="s">
        <v>315</v>
      </c>
      <c r="D352" s="389"/>
      <c r="E352" s="399"/>
      <c r="F352" s="2"/>
      <c r="G352" s="400"/>
    </row>
    <row r="353" spans="1:7" ht="15" x14ac:dyDescent="0.25">
      <c r="A353" s="15">
        <f t="shared" si="9"/>
        <v>51</v>
      </c>
      <c r="B353" s="350"/>
      <c r="C353" s="388" t="s">
        <v>186</v>
      </c>
      <c r="D353" s="389"/>
      <c r="E353" s="399"/>
      <c r="F353" s="2"/>
      <c r="G353" s="400"/>
    </row>
    <row r="354" spans="1:7" ht="15" x14ac:dyDescent="0.25">
      <c r="A354" s="15">
        <f t="shared" si="9"/>
        <v>52</v>
      </c>
      <c r="B354" s="350"/>
      <c r="C354" s="388" t="s">
        <v>316</v>
      </c>
      <c r="D354" s="389"/>
      <c r="E354" s="399"/>
      <c r="F354" s="2"/>
      <c r="G354" s="400"/>
    </row>
    <row r="355" spans="1:7" ht="15" x14ac:dyDescent="0.25">
      <c r="A355" s="15">
        <f t="shared" si="9"/>
        <v>53</v>
      </c>
      <c r="B355" s="351"/>
      <c r="C355" s="388" t="s">
        <v>317</v>
      </c>
      <c r="D355" s="389"/>
      <c r="E355" s="399"/>
      <c r="F355" s="2"/>
      <c r="G355" s="400"/>
    </row>
    <row r="356" spans="1:7" ht="15" x14ac:dyDescent="0.25">
      <c r="A356" s="15">
        <f t="shared" si="9"/>
        <v>54</v>
      </c>
      <c r="B356" s="349" t="s">
        <v>213</v>
      </c>
      <c r="C356" s="388" t="s">
        <v>186</v>
      </c>
      <c r="D356" s="389"/>
      <c r="E356" s="399"/>
      <c r="F356" s="2"/>
      <c r="G356" s="400"/>
    </row>
    <row r="357" spans="1:7" ht="15" x14ac:dyDescent="0.25">
      <c r="A357" s="15">
        <f t="shared" si="9"/>
        <v>55</v>
      </c>
      <c r="B357" s="350"/>
      <c r="C357" s="388" t="s">
        <v>318</v>
      </c>
      <c r="D357" s="389"/>
      <c r="E357" s="399"/>
      <c r="F357" s="2"/>
      <c r="G357" s="400"/>
    </row>
    <row r="358" spans="1:7" ht="15" x14ac:dyDescent="0.25">
      <c r="A358" s="15">
        <f t="shared" si="9"/>
        <v>56</v>
      </c>
      <c r="B358" s="350"/>
      <c r="C358" s="388" t="s">
        <v>319</v>
      </c>
      <c r="D358" s="389"/>
      <c r="E358" s="399"/>
      <c r="F358" s="2"/>
      <c r="G358" s="400"/>
    </row>
    <row r="359" spans="1:7" ht="15" x14ac:dyDescent="0.25">
      <c r="A359" s="15">
        <f t="shared" si="9"/>
        <v>57</v>
      </c>
      <c r="B359" s="350"/>
      <c r="C359" s="388" t="s">
        <v>320</v>
      </c>
      <c r="D359" s="389"/>
      <c r="E359" s="399"/>
      <c r="F359" s="2"/>
      <c r="G359" s="400"/>
    </row>
    <row r="360" spans="1:7" ht="15" x14ac:dyDescent="0.25">
      <c r="A360" s="15">
        <f t="shared" si="9"/>
        <v>58</v>
      </c>
      <c r="B360" s="350"/>
      <c r="C360" s="388" t="s">
        <v>321</v>
      </c>
      <c r="D360" s="389"/>
      <c r="E360" s="399"/>
      <c r="F360" s="2"/>
      <c r="G360" s="400"/>
    </row>
    <row r="361" spans="1:7" ht="15" x14ac:dyDescent="0.25">
      <c r="A361" s="15">
        <f t="shared" si="9"/>
        <v>59</v>
      </c>
      <c r="B361" s="351"/>
      <c r="C361" s="388" t="s">
        <v>322</v>
      </c>
      <c r="D361" s="389"/>
      <c r="E361" s="399"/>
      <c r="F361" s="2"/>
      <c r="G361" s="400"/>
    </row>
    <row r="362" spans="1:7" ht="15" x14ac:dyDescent="0.25">
      <c r="A362" s="15">
        <f t="shared" si="9"/>
        <v>60</v>
      </c>
      <c r="B362" s="75" t="s">
        <v>153</v>
      </c>
      <c r="C362" s="388" t="s">
        <v>323</v>
      </c>
      <c r="D362" s="389"/>
      <c r="E362" s="399"/>
      <c r="F362" s="2"/>
      <c r="G362" s="400"/>
    </row>
    <row r="363" spans="1:7" ht="15" customHeight="1" x14ac:dyDescent="0.25">
      <c r="A363" s="15">
        <f t="shared" si="9"/>
        <v>61</v>
      </c>
      <c r="B363" s="75" t="s">
        <v>324</v>
      </c>
      <c r="C363" s="388" t="s">
        <v>325</v>
      </c>
      <c r="D363" s="389"/>
      <c r="E363" s="399"/>
      <c r="F363" s="2"/>
      <c r="G363" s="400"/>
    </row>
    <row r="364" spans="1:7" ht="15" customHeight="1" x14ac:dyDescent="0.25">
      <c r="A364" s="15">
        <f t="shared" si="9"/>
        <v>62</v>
      </c>
      <c r="B364" s="75" t="s">
        <v>155</v>
      </c>
      <c r="C364" s="388" t="s">
        <v>156</v>
      </c>
      <c r="D364" s="389"/>
      <c r="E364" s="399"/>
      <c r="F364" s="2"/>
      <c r="G364" s="400"/>
    </row>
    <row r="365" spans="1:7" ht="12.75" customHeight="1" x14ac:dyDescent="0.25">
      <c r="A365" s="15">
        <f t="shared" si="9"/>
        <v>63</v>
      </c>
      <c r="B365" s="75" t="s">
        <v>251</v>
      </c>
      <c r="C365" s="388" t="s">
        <v>157</v>
      </c>
      <c r="D365" s="389"/>
      <c r="E365" s="399"/>
      <c r="F365" s="2"/>
      <c r="G365" s="400"/>
    </row>
    <row r="366" spans="1:7" ht="15.75" thickBot="1" x14ac:dyDescent="0.3">
      <c r="A366" s="15">
        <f t="shared" si="9"/>
        <v>64</v>
      </c>
      <c r="B366" s="75" t="s">
        <v>158</v>
      </c>
      <c r="C366" s="424" t="s">
        <v>253</v>
      </c>
      <c r="D366" s="425"/>
      <c r="E366" s="399"/>
      <c r="F366" s="2"/>
      <c r="G366" s="400"/>
    </row>
    <row r="367" spans="1:7" ht="13.5" thickBot="1" x14ac:dyDescent="0.3">
      <c r="A367" s="28" t="s">
        <v>15</v>
      </c>
      <c r="B367" s="426" t="s">
        <v>334</v>
      </c>
      <c r="C367" s="426"/>
      <c r="D367" s="21">
        <f>D368+D541+D641+D693</f>
        <v>49</v>
      </c>
      <c r="E367" s="427" t="s">
        <v>30</v>
      </c>
      <c r="F367" s="427"/>
      <c r="G367" s="428"/>
    </row>
    <row r="368" spans="1:7" ht="13.5" thickBot="1" x14ac:dyDescent="0.3">
      <c r="A368" s="76" t="s">
        <v>56</v>
      </c>
      <c r="B368" s="77" t="s">
        <v>16</v>
      </c>
      <c r="C368" s="78" t="s">
        <v>335</v>
      </c>
      <c r="D368" s="11">
        <v>1</v>
      </c>
      <c r="E368" s="429" t="str">
        <f>C368</f>
        <v>CONTROLLER WLAN</v>
      </c>
      <c r="F368" s="429"/>
      <c r="G368" s="430"/>
    </row>
    <row r="369" spans="1:7" ht="15" x14ac:dyDescent="0.25">
      <c r="A369" s="79">
        <v>1</v>
      </c>
      <c r="B369" s="80" t="s">
        <v>336</v>
      </c>
      <c r="C369" s="418" t="s">
        <v>337</v>
      </c>
      <c r="D369" s="431"/>
      <c r="E369" s="432" t="s">
        <v>27</v>
      </c>
      <c r="F369" s="10" t="s">
        <v>28</v>
      </c>
      <c r="G369" s="433" t="s">
        <v>29</v>
      </c>
    </row>
    <row r="370" spans="1:7" ht="15" x14ac:dyDescent="0.25">
      <c r="A370" s="81">
        <f>+A369+1</f>
        <v>2</v>
      </c>
      <c r="B370" s="80" t="s">
        <v>35</v>
      </c>
      <c r="C370" s="420" t="s">
        <v>338</v>
      </c>
      <c r="D370" s="421"/>
      <c r="E370" s="432"/>
      <c r="F370" s="2"/>
      <c r="G370" s="433"/>
    </row>
    <row r="371" spans="1:7" ht="64.5" customHeight="1" x14ac:dyDescent="0.25">
      <c r="A371" s="81">
        <f t="shared" ref="A371:A434" si="10">+A370+1</f>
        <v>3</v>
      </c>
      <c r="B371" s="80" t="s">
        <v>60</v>
      </c>
      <c r="C371" s="354" t="s">
        <v>339</v>
      </c>
      <c r="D371" s="355"/>
      <c r="E371" s="432"/>
      <c r="F371" s="2"/>
      <c r="G371" s="433"/>
    </row>
    <row r="372" spans="1:7" ht="15" x14ac:dyDescent="0.25">
      <c r="A372" s="81">
        <f t="shared" si="10"/>
        <v>4</v>
      </c>
      <c r="B372" s="80" t="s">
        <v>340</v>
      </c>
      <c r="C372" s="420" t="s">
        <v>341</v>
      </c>
      <c r="D372" s="421"/>
      <c r="E372" s="432"/>
      <c r="F372" s="2"/>
      <c r="G372" s="433"/>
    </row>
    <row r="373" spans="1:7" ht="15" x14ac:dyDescent="0.25">
      <c r="A373" s="81">
        <f t="shared" si="10"/>
        <v>5</v>
      </c>
      <c r="B373" s="80" t="s">
        <v>163</v>
      </c>
      <c r="C373" s="434" t="s">
        <v>342</v>
      </c>
      <c r="D373" s="435"/>
      <c r="E373" s="432"/>
      <c r="F373" s="2"/>
      <c r="G373" s="433"/>
    </row>
    <row r="374" spans="1:7" ht="15" x14ac:dyDescent="0.25">
      <c r="A374" s="81">
        <f t="shared" si="10"/>
        <v>6</v>
      </c>
      <c r="B374" s="80" t="s">
        <v>256</v>
      </c>
      <c r="C374" s="436" t="s">
        <v>343</v>
      </c>
      <c r="D374" s="437"/>
      <c r="E374" s="432"/>
      <c r="F374" s="2"/>
      <c r="G374" s="433"/>
    </row>
    <row r="375" spans="1:7" ht="25.5" x14ac:dyDescent="0.25">
      <c r="A375" s="81">
        <f t="shared" si="10"/>
        <v>7</v>
      </c>
      <c r="B375" s="82" t="s">
        <v>344</v>
      </c>
      <c r="C375" s="388" t="s">
        <v>345</v>
      </c>
      <c r="D375" s="389"/>
      <c r="E375" s="432"/>
      <c r="F375" s="2"/>
      <c r="G375" s="433"/>
    </row>
    <row r="376" spans="1:7" ht="15" x14ac:dyDescent="0.25">
      <c r="A376" s="81">
        <f t="shared" si="10"/>
        <v>8</v>
      </c>
      <c r="B376" s="82" t="s">
        <v>346</v>
      </c>
      <c r="C376" s="388" t="s">
        <v>347</v>
      </c>
      <c r="D376" s="389"/>
      <c r="E376" s="432"/>
      <c r="F376" s="2"/>
      <c r="G376" s="433"/>
    </row>
    <row r="377" spans="1:7" ht="12.75" customHeight="1" x14ac:dyDescent="0.25">
      <c r="A377" s="81">
        <f t="shared" si="10"/>
        <v>9</v>
      </c>
      <c r="B377" s="82" t="s">
        <v>348</v>
      </c>
      <c r="C377" s="388" t="s">
        <v>349</v>
      </c>
      <c r="D377" s="389"/>
      <c r="E377" s="432"/>
      <c r="F377" s="2"/>
      <c r="G377" s="433"/>
    </row>
    <row r="378" spans="1:7" ht="15" x14ac:dyDescent="0.25">
      <c r="A378" s="81">
        <f t="shared" si="10"/>
        <v>10</v>
      </c>
      <c r="B378" s="83" t="s">
        <v>350</v>
      </c>
      <c r="C378" s="434" t="s">
        <v>351</v>
      </c>
      <c r="D378" s="435"/>
      <c r="E378" s="432"/>
      <c r="F378" s="2"/>
      <c r="G378" s="433"/>
    </row>
    <row r="379" spans="1:7" ht="47.25" customHeight="1" x14ac:dyDescent="0.25">
      <c r="A379" s="81">
        <f t="shared" si="10"/>
        <v>11</v>
      </c>
      <c r="B379" s="83" t="s">
        <v>352</v>
      </c>
      <c r="C379" s="388" t="s">
        <v>353</v>
      </c>
      <c r="D379" s="389"/>
      <c r="E379" s="432"/>
      <c r="F379" s="2"/>
      <c r="G379" s="433"/>
    </row>
    <row r="380" spans="1:7" ht="35.25" customHeight="1" x14ac:dyDescent="0.25">
      <c r="A380" s="81">
        <f t="shared" si="10"/>
        <v>12</v>
      </c>
      <c r="B380" s="83" t="s">
        <v>354</v>
      </c>
      <c r="C380" s="438" t="s">
        <v>355</v>
      </c>
      <c r="D380" s="439"/>
      <c r="E380" s="432"/>
      <c r="F380" s="2"/>
      <c r="G380" s="433"/>
    </row>
    <row r="381" spans="1:7" ht="15" x14ac:dyDescent="0.25">
      <c r="A381" s="81">
        <f t="shared" si="10"/>
        <v>13</v>
      </c>
      <c r="B381" s="84" t="s">
        <v>356</v>
      </c>
      <c r="C381" s="438" t="s">
        <v>357</v>
      </c>
      <c r="D381" s="439"/>
      <c r="E381" s="432"/>
      <c r="F381" s="2"/>
      <c r="G381" s="433"/>
    </row>
    <row r="382" spans="1:7" ht="15" x14ac:dyDescent="0.25">
      <c r="A382" s="81">
        <f t="shared" si="10"/>
        <v>14</v>
      </c>
      <c r="B382" s="84" t="s">
        <v>358</v>
      </c>
      <c r="C382" s="440" t="s">
        <v>359</v>
      </c>
      <c r="D382" s="441"/>
      <c r="E382" s="432"/>
      <c r="F382" s="2"/>
      <c r="G382" s="433"/>
    </row>
    <row r="383" spans="1:7" ht="15" x14ac:dyDescent="0.25">
      <c r="A383" s="81">
        <f t="shared" si="10"/>
        <v>15</v>
      </c>
      <c r="B383" s="442" t="s">
        <v>360</v>
      </c>
      <c r="C383" s="85" t="s">
        <v>361</v>
      </c>
      <c r="D383" s="86"/>
      <c r="E383" s="432"/>
      <c r="F383" s="2"/>
      <c r="G383" s="433"/>
    </row>
    <row r="384" spans="1:7" ht="15" x14ac:dyDescent="0.25">
      <c r="A384" s="81">
        <f t="shared" si="10"/>
        <v>16</v>
      </c>
      <c r="B384" s="443"/>
      <c r="C384" s="87" t="s">
        <v>362</v>
      </c>
      <c r="D384" s="88"/>
      <c r="E384" s="432"/>
      <c r="F384" s="2"/>
      <c r="G384" s="433"/>
    </row>
    <row r="385" spans="1:7" ht="15" x14ac:dyDescent="0.25">
      <c r="A385" s="81">
        <f t="shared" si="10"/>
        <v>17</v>
      </c>
      <c r="B385" s="443"/>
      <c r="C385" s="87" t="s">
        <v>363</v>
      </c>
      <c r="D385" s="88"/>
      <c r="E385" s="432"/>
      <c r="F385" s="2"/>
      <c r="G385" s="433"/>
    </row>
    <row r="386" spans="1:7" ht="15" x14ac:dyDescent="0.25">
      <c r="A386" s="81">
        <f t="shared" si="10"/>
        <v>18</v>
      </c>
      <c r="B386" s="443"/>
      <c r="C386" s="87" t="s">
        <v>364</v>
      </c>
      <c r="D386" s="88"/>
      <c r="E386" s="432"/>
      <c r="F386" s="2"/>
      <c r="G386" s="433"/>
    </row>
    <row r="387" spans="1:7" ht="15" x14ac:dyDescent="0.25">
      <c r="A387" s="81">
        <f t="shared" si="10"/>
        <v>19</v>
      </c>
      <c r="B387" s="443"/>
      <c r="C387" s="87" t="s">
        <v>365</v>
      </c>
      <c r="D387" s="88"/>
      <c r="E387" s="432"/>
      <c r="F387" s="2"/>
      <c r="G387" s="433"/>
    </row>
    <row r="388" spans="1:7" ht="15" x14ac:dyDescent="0.25">
      <c r="A388" s="81">
        <f t="shared" si="10"/>
        <v>20</v>
      </c>
      <c r="B388" s="443"/>
      <c r="C388" s="87" t="s">
        <v>366</v>
      </c>
      <c r="D388" s="88"/>
      <c r="E388" s="432"/>
      <c r="F388" s="2"/>
      <c r="G388" s="433"/>
    </row>
    <row r="389" spans="1:7" ht="15" x14ac:dyDescent="0.25">
      <c r="A389" s="81">
        <f t="shared" si="10"/>
        <v>21</v>
      </c>
      <c r="B389" s="443"/>
      <c r="C389" s="87" t="s">
        <v>367</v>
      </c>
      <c r="D389" s="88"/>
      <c r="E389" s="432"/>
      <c r="F389" s="2"/>
      <c r="G389" s="433"/>
    </row>
    <row r="390" spans="1:7" ht="15" x14ac:dyDescent="0.25">
      <c r="A390" s="81">
        <f t="shared" si="10"/>
        <v>22</v>
      </c>
      <c r="B390" s="443"/>
      <c r="C390" s="87" t="s">
        <v>368</v>
      </c>
      <c r="D390" s="88"/>
      <c r="E390" s="432"/>
      <c r="F390" s="2"/>
      <c r="G390" s="433"/>
    </row>
    <row r="391" spans="1:7" ht="15" x14ac:dyDescent="0.25">
      <c r="A391" s="81">
        <f t="shared" si="10"/>
        <v>23</v>
      </c>
      <c r="B391" s="443"/>
      <c r="C391" s="87" t="s">
        <v>369</v>
      </c>
      <c r="D391" s="88"/>
      <c r="E391" s="432"/>
      <c r="F391" s="2"/>
      <c r="G391" s="433"/>
    </row>
    <row r="392" spans="1:7" ht="15" x14ac:dyDescent="0.25">
      <c r="A392" s="81">
        <f t="shared" si="10"/>
        <v>24</v>
      </c>
      <c r="B392" s="443"/>
      <c r="C392" s="87" t="s">
        <v>370</v>
      </c>
      <c r="D392" s="88"/>
      <c r="E392" s="432"/>
      <c r="F392" s="2"/>
      <c r="G392" s="433"/>
    </row>
    <row r="393" spans="1:7" ht="15" x14ac:dyDescent="0.25">
      <c r="A393" s="81">
        <f t="shared" si="10"/>
        <v>25</v>
      </c>
      <c r="B393" s="443"/>
      <c r="C393" s="87" t="s">
        <v>371</v>
      </c>
      <c r="D393" s="88"/>
      <c r="E393" s="432"/>
      <c r="F393" s="2"/>
      <c r="G393" s="433"/>
    </row>
    <row r="394" spans="1:7" ht="15" x14ac:dyDescent="0.25">
      <c r="A394" s="81">
        <f t="shared" si="10"/>
        <v>26</v>
      </c>
      <c r="B394" s="443"/>
      <c r="C394" s="87" t="s">
        <v>372</v>
      </c>
      <c r="D394" s="88"/>
      <c r="E394" s="432"/>
      <c r="F394" s="2"/>
      <c r="G394" s="433"/>
    </row>
    <row r="395" spans="1:7" ht="15" x14ac:dyDescent="0.25">
      <c r="A395" s="81">
        <f t="shared" si="10"/>
        <v>27</v>
      </c>
      <c r="B395" s="443"/>
      <c r="C395" s="87" t="s">
        <v>373</v>
      </c>
      <c r="D395" s="88"/>
      <c r="E395" s="432"/>
      <c r="F395" s="2"/>
      <c r="G395" s="433"/>
    </row>
    <row r="396" spans="1:7" ht="15" x14ac:dyDescent="0.25">
      <c r="A396" s="81">
        <f t="shared" si="10"/>
        <v>28</v>
      </c>
      <c r="B396" s="443"/>
      <c r="C396" s="87" t="s">
        <v>374</v>
      </c>
      <c r="D396" s="88"/>
      <c r="E396" s="432"/>
      <c r="F396" s="2"/>
      <c r="G396" s="433"/>
    </row>
    <row r="397" spans="1:7" ht="15" x14ac:dyDescent="0.25">
      <c r="A397" s="81">
        <f t="shared" si="10"/>
        <v>29</v>
      </c>
      <c r="B397" s="444"/>
      <c r="C397" s="89" t="s">
        <v>375</v>
      </c>
      <c r="D397" s="90"/>
      <c r="E397" s="432"/>
      <c r="F397" s="2"/>
      <c r="G397" s="433"/>
    </row>
    <row r="398" spans="1:7" ht="15" x14ac:dyDescent="0.25">
      <c r="A398" s="81">
        <f t="shared" si="10"/>
        <v>30</v>
      </c>
      <c r="B398" s="442" t="s">
        <v>376</v>
      </c>
      <c r="C398" s="91" t="s">
        <v>377</v>
      </c>
      <c r="D398" s="88"/>
      <c r="E398" s="432"/>
      <c r="F398" s="2"/>
      <c r="G398" s="433"/>
    </row>
    <row r="399" spans="1:7" ht="15" x14ac:dyDescent="0.25">
      <c r="A399" s="81">
        <f t="shared" si="10"/>
        <v>31</v>
      </c>
      <c r="B399" s="443"/>
      <c r="C399" s="91" t="s">
        <v>378</v>
      </c>
      <c r="D399" s="88"/>
      <c r="E399" s="432"/>
      <c r="F399" s="2"/>
      <c r="G399" s="433"/>
    </row>
    <row r="400" spans="1:7" ht="15" x14ac:dyDescent="0.25">
      <c r="A400" s="81">
        <f t="shared" si="10"/>
        <v>32</v>
      </c>
      <c r="B400" s="443"/>
      <c r="C400" s="91" t="s">
        <v>379</v>
      </c>
      <c r="D400" s="88"/>
      <c r="E400" s="432"/>
      <c r="F400" s="2"/>
      <c r="G400" s="433"/>
    </row>
    <row r="401" spans="1:7" ht="15" x14ac:dyDescent="0.25">
      <c r="A401" s="81">
        <f t="shared" si="10"/>
        <v>33</v>
      </c>
      <c r="B401" s="443"/>
      <c r="C401" s="91" t="s">
        <v>380</v>
      </c>
      <c r="D401" s="88"/>
      <c r="E401" s="432"/>
      <c r="F401" s="2"/>
      <c r="G401" s="433"/>
    </row>
    <row r="402" spans="1:7" ht="15" x14ac:dyDescent="0.25">
      <c r="A402" s="81">
        <f t="shared" si="10"/>
        <v>34</v>
      </c>
      <c r="B402" s="443"/>
      <c r="C402" s="91" t="s">
        <v>381</v>
      </c>
      <c r="D402" s="88"/>
      <c r="E402" s="432"/>
      <c r="F402" s="2"/>
      <c r="G402" s="433"/>
    </row>
    <row r="403" spans="1:7" ht="15" x14ac:dyDescent="0.25">
      <c r="A403" s="81">
        <f t="shared" si="10"/>
        <v>35</v>
      </c>
      <c r="B403" s="443"/>
      <c r="C403" s="91" t="s">
        <v>382</v>
      </c>
      <c r="D403" s="88"/>
      <c r="E403" s="432"/>
      <c r="F403" s="2"/>
      <c r="G403" s="433"/>
    </row>
    <row r="404" spans="1:7" ht="30" x14ac:dyDescent="0.25">
      <c r="A404" s="81">
        <f t="shared" si="10"/>
        <v>36</v>
      </c>
      <c r="B404" s="443"/>
      <c r="C404" s="91" t="s">
        <v>383</v>
      </c>
      <c r="D404" s="88"/>
      <c r="E404" s="432"/>
      <c r="F404" s="2"/>
      <c r="G404" s="433"/>
    </row>
    <row r="405" spans="1:7" ht="15" x14ac:dyDescent="0.25">
      <c r="A405" s="81">
        <f t="shared" si="10"/>
        <v>37</v>
      </c>
      <c r="B405" s="443"/>
      <c r="C405" s="91" t="s">
        <v>384</v>
      </c>
      <c r="D405" s="88"/>
      <c r="E405" s="432"/>
      <c r="F405" s="2"/>
      <c r="G405" s="433"/>
    </row>
    <row r="406" spans="1:7" ht="15" x14ac:dyDescent="0.25">
      <c r="A406" s="81">
        <f t="shared" si="10"/>
        <v>38</v>
      </c>
      <c r="B406" s="443"/>
      <c r="C406" s="91" t="s">
        <v>385</v>
      </c>
      <c r="D406" s="88"/>
      <c r="E406" s="432"/>
      <c r="F406" s="2"/>
      <c r="G406" s="433"/>
    </row>
    <row r="407" spans="1:7" ht="15" x14ac:dyDescent="0.25">
      <c r="A407" s="81">
        <f t="shared" si="10"/>
        <v>39</v>
      </c>
      <c r="B407" s="443"/>
      <c r="C407" s="91" t="s">
        <v>386</v>
      </c>
      <c r="D407" s="88"/>
      <c r="E407" s="432"/>
      <c r="F407" s="2"/>
      <c r="G407" s="433"/>
    </row>
    <row r="408" spans="1:7" ht="15" x14ac:dyDescent="0.25">
      <c r="A408" s="81">
        <f t="shared" si="10"/>
        <v>40</v>
      </c>
      <c r="B408" s="443"/>
      <c r="C408" s="91" t="s">
        <v>387</v>
      </c>
      <c r="D408" s="88"/>
      <c r="E408" s="432"/>
      <c r="F408" s="2"/>
      <c r="G408" s="433"/>
    </row>
    <row r="409" spans="1:7" ht="15" x14ac:dyDescent="0.25">
      <c r="A409" s="81">
        <f t="shared" si="10"/>
        <v>41</v>
      </c>
      <c r="B409" s="443"/>
      <c r="C409" s="91" t="s">
        <v>388</v>
      </c>
      <c r="D409" s="88"/>
      <c r="E409" s="432"/>
      <c r="F409" s="2"/>
      <c r="G409" s="433"/>
    </row>
    <row r="410" spans="1:7" ht="15" x14ac:dyDescent="0.25">
      <c r="A410" s="81">
        <f t="shared" si="10"/>
        <v>42</v>
      </c>
      <c r="B410" s="443"/>
      <c r="C410" s="91" t="s">
        <v>389</v>
      </c>
      <c r="D410" s="88"/>
      <c r="E410" s="432"/>
      <c r="F410" s="2"/>
      <c r="G410" s="433"/>
    </row>
    <row r="411" spans="1:7" ht="15" x14ac:dyDescent="0.25">
      <c r="A411" s="81">
        <f t="shared" si="10"/>
        <v>43</v>
      </c>
      <c r="B411" s="443"/>
      <c r="C411" s="91" t="s">
        <v>390</v>
      </c>
      <c r="D411" s="88"/>
      <c r="E411" s="432"/>
      <c r="F411" s="2"/>
      <c r="G411" s="433"/>
    </row>
    <row r="412" spans="1:7" ht="15" x14ac:dyDescent="0.25">
      <c r="A412" s="81">
        <f t="shared" si="10"/>
        <v>44</v>
      </c>
      <c r="B412" s="443"/>
      <c r="C412" s="91" t="s">
        <v>391</v>
      </c>
      <c r="D412" s="88"/>
      <c r="E412" s="432"/>
      <c r="F412" s="2"/>
      <c r="G412" s="433"/>
    </row>
    <row r="413" spans="1:7" ht="15" x14ac:dyDescent="0.25">
      <c r="A413" s="81">
        <f t="shared" si="10"/>
        <v>45</v>
      </c>
      <c r="B413" s="443"/>
      <c r="C413" s="91" t="s">
        <v>392</v>
      </c>
      <c r="D413" s="88"/>
      <c r="E413" s="432"/>
      <c r="F413" s="2"/>
      <c r="G413" s="433"/>
    </row>
    <row r="414" spans="1:7" ht="15" x14ac:dyDescent="0.25">
      <c r="A414" s="81">
        <f t="shared" si="10"/>
        <v>46</v>
      </c>
      <c r="B414" s="443"/>
      <c r="C414" s="91" t="s">
        <v>393</v>
      </c>
      <c r="D414" s="88"/>
      <c r="E414" s="432"/>
      <c r="F414" s="2"/>
      <c r="G414" s="433"/>
    </row>
    <row r="415" spans="1:7" ht="15" x14ac:dyDescent="0.25">
      <c r="A415" s="81">
        <f t="shared" si="10"/>
        <v>47</v>
      </c>
      <c r="B415" s="444"/>
      <c r="C415" s="91" t="s">
        <v>394</v>
      </c>
      <c r="D415" s="88"/>
      <c r="E415" s="432"/>
      <c r="F415" s="2"/>
      <c r="G415" s="433"/>
    </row>
    <row r="416" spans="1:7" ht="30" x14ac:dyDescent="0.25">
      <c r="A416" s="81">
        <f t="shared" si="10"/>
        <v>48</v>
      </c>
      <c r="B416" s="442" t="s">
        <v>395</v>
      </c>
      <c r="C416" s="92" t="s">
        <v>396</v>
      </c>
      <c r="D416" s="86"/>
      <c r="E416" s="432"/>
      <c r="F416" s="2"/>
      <c r="G416" s="433"/>
    </row>
    <row r="417" spans="1:7" ht="30" x14ac:dyDescent="0.25">
      <c r="A417" s="81">
        <f t="shared" si="10"/>
        <v>49</v>
      </c>
      <c r="B417" s="443"/>
      <c r="C417" s="91" t="s">
        <v>397</v>
      </c>
      <c r="D417" s="88"/>
      <c r="E417" s="432"/>
      <c r="F417" s="2"/>
      <c r="G417" s="433"/>
    </row>
    <row r="418" spans="1:7" ht="30" x14ac:dyDescent="0.25">
      <c r="A418" s="81">
        <f t="shared" si="10"/>
        <v>50</v>
      </c>
      <c r="B418" s="444"/>
      <c r="C418" s="93" t="s">
        <v>398</v>
      </c>
      <c r="D418" s="90"/>
      <c r="E418" s="432"/>
      <c r="F418" s="2"/>
      <c r="G418" s="433"/>
    </row>
    <row r="419" spans="1:7" ht="15" x14ac:dyDescent="0.25">
      <c r="A419" s="81">
        <f t="shared" si="10"/>
        <v>51</v>
      </c>
      <c r="B419" s="442" t="s">
        <v>399</v>
      </c>
      <c r="C419" s="91" t="s">
        <v>400</v>
      </c>
      <c r="D419" s="88"/>
      <c r="E419" s="432"/>
      <c r="F419" s="2"/>
      <c r="G419" s="433"/>
    </row>
    <row r="420" spans="1:7" ht="15" x14ac:dyDescent="0.25">
      <c r="A420" s="81">
        <f t="shared" si="10"/>
        <v>52</v>
      </c>
      <c r="B420" s="443"/>
      <c r="C420" s="91" t="s">
        <v>401</v>
      </c>
      <c r="D420" s="88"/>
      <c r="E420" s="432"/>
      <c r="F420" s="2"/>
      <c r="G420" s="433"/>
    </row>
    <row r="421" spans="1:7" ht="15" x14ac:dyDescent="0.25">
      <c r="A421" s="81">
        <f t="shared" si="10"/>
        <v>53</v>
      </c>
      <c r="B421" s="443"/>
      <c r="C421" s="91" t="s">
        <v>402</v>
      </c>
      <c r="D421" s="88"/>
      <c r="E421" s="432"/>
      <c r="F421" s="2"/>
      <c r="G421" s="433"/>
    </row>
    <row r="422" spans="1:7" ht="30" x14ac:dyDescent="0.25">
      <c r="A422" s="81">
        <f t="shared" si="10"/>
        <v>54</v>
      </c>
      <c r="B422" s="443"/>
      <c r="C422" s="91" t="s">
        <v>403</v>
      </c>
      <c r="D422" s="88"/>
      <c r="E422" s="432"/>
      <c r="F422" s="2"/>
      <c r="G422" s="433"/>
    </row>
    <row r="423" spans="1:7" ht="15" x14ac:dyDescent="0.25">
      <c r="A423" s="81">
        <f t="shared" si="10"/>
        <v>55</v>
      </c>
      <c r="B423" s="444"/>
      <c r="C423" s="91" t="s">
        <v>404</v>
      </c>
      <c r="D423" s="88"/>
      <c r="E423" s="432"/>
      <c r="F423" s="2"/>
      <c r="G423" s="433"/>
    </row>
    <row r="424" spans="1:7" ht="15" x14ac:dyDescent="0.25">
      <c r="A424" s="81">
        <f t="shared" si="10"/>
        <v>56</v>
      </c>
      <c r="B424" s="442" t="s">
        <v>405</v>
      </c>
      <c r="C424" s="92" t="s">
        <v>400</v>
      </c>
      <c r="D424" s="86"/>
      <c r="E424" s="432"/>
      <c r="F424" s="2"/>
      <c r="G424" s="433"/>
    </row>
    <row r="425" spans="1:7" ht="15" x14ac:dyDescent="0.25">
      <c r="A425" s="81">
        <f t="shared" si="10"/>
        <v>57</v>
      </c>
      <c r="B425" s="443"/>
      <c r="C425" s="91" t="s">
        <v>406</v>
      </c>
      <c r="D425" s="88"/>
      <c r="E425" s="432"/>
      <c r="F425" s="2"/>
      <c r="G425" s="433"/>
    </row>
    <row r="426" spans="1:7" ht="15" x14ac:dyDescent="0.25">
      <c r="A426" s="81">
        <f t="shared" si="10"/>
        <v>58</v>
      </c>
      <c r="B426" s="443"/>
      <c r="C426" s="91" t="s">
        <v>407</v>
      </c>
      <c r="D426" s="88"/>
      <c r="E426" s="432"/>
      <c r="F426" s="2"/>
      <c r="G426" s="433"/>
    </row>
    <row r="427" spans="1:7" ht="15" x14ac:dyDescent="0.25">
      <c r="A427" s="81">
        <f t="shared" si="10"/>
        <v>59</v>
      </c>
      <c r="B427" s="443"/>
      <c r="C427" s="91" t="s">
        <v>408</v>
      </c>
      <c r="D427" s="88"/>
      <c r="E427" s="432"/>
      <c r="F427" s="2"/>
      <c r="G427" s="433"/>
    </row>
    <row r="428" spans="1:7" ht="15" x14ac:dyDescent="0.25">
      <c r="A428" s="81">
        <f t="shared" si="10"/>
        <v>60</v>
      </c>
      <c r="B428" s="443"/>
      <c r="C428" s="91" t="s">
        <v>409</v>
      </c>
      <c r="D428" s="88"/>
      <c r="E428" s="432"/>
      <c r="F428" s="2"/>
      <c r="G428" s="433"/>
    </row>
    <row r="429" spans="1:7" ht="15" x14ac:dyDescent="0.25">
      <c r="A429" s="81">
        <f t="shared" si="10"/>
        <v>61</v>
      </c>
      <c r="B429" s="443"/>
      <c r="C429" s="91" t="s">
        <v>410</v>
      </c>
      <c r="D429" s="88"/>
      <c r="E429" s="432"/>
      <c r="F429" s="2"/>
      <c r="G429" s="433"/>
    </row>
    <row r="430" spans="1:7" ht="15" x14ac:dyDescent="0.25">
      <c r="A430" s="81">
        <f t="shared" si="10"/>
        <v>62</v>
      </c>
      <c r="B430" s="444"/>
      <c r="C430" s="93" t="s">
        <v>411</v>
      </c>
      <c r="D430" s="90"/>
      <c r="E430" s="432"/>
      <c r="F430" s="2"/>
      <c r="G430" s="433"/>
    </row>
    <row r="431" spans="1:7" ht="30" x14ac:dyDescent="0.25">
      <c r="A431" s="81">
        <f t="shared" si="10"/>
        <v>63</v>
      </c>
      <c r="B431" s="442" t="s">
        <v>412</v>
      </c>
      <c r="C431" s="91" t="s">
        <v>413</v>
      </c>
      <c r="D431" s="88"/>
      <c r="E431" s="432"/>
      <c r="F431" s="2"/>
      <c r="G431" s="433"/>
    </row>
    <row r="432" spans="1:7" ht="15" x14ac:dyDescent="0.25">
      <c r="A432" s="81">
        <f t="shared" si="10"/>
        <v>64</v>
      </c>
      <c r="B432" s="443"/>
      <c r="C432" s="91" t="s">
        <v>414</v>
      </c>
      <c r="D432" s="88"/>
      <c r="E432" s="432"/>
      <c r="F432" s="2"/>
      <c r="G432" s="433"/>
    </row>
    <row r="433" spans="1:7" ht="15" x14ac:dyDescent="0.25">
      <c r="A433" s="81">
        <f t="shared" si="10"/>
        <v>65</v>
      </c>
      <c r="B433" s="444"/>
      <c r="C433" s="91" t="s">
        <v>415</v>
      </c>
      <c r="D433" s="88"/>
      <c r="E433" s="432"/>
      <c r="F433" s="2"/>
      <c r="G433" s="433"/>
    </row>
    <row r="434" spans="1:7" ht="15" x14ac:dyDescent="0.25">
      <c r="A434" s="81">
        <f t="shared" si="10"/>
        <v>66</v>
      </c>
      <c r="B434" s="442" t="s">
        <v>416</v>
      </c>
      <c r="C434" s="92" t="s">
        <v>417</v>
      </c>
      <c r="D434" s="86"/>
      <c r="E434" s="432"/>
      <c r="F434" s="2"/>
      <c r="G434" s="433"/>
    </row>
    <row r="435" spans="1:7" ht="15" x14ac:dyDescent="0.25">
      <c r="A435" s="81">
        <f t="shared" ref="A435:A498" si="11">+A434+1</f>
        <v>67</v>
      </c>
      <c r="B435" s="443"/>
      <c r="C435" s="91" t="s">
        <v>418</v>
      </c>
      <c r="D435" s="88"/>
      <c r="E435" s="432"/>
      <c r="F435" s="2"/>
      <c r="G435" s="433"/>
    </row>
    <row r="436" spans="1:7" ht="15" x14ac:dyDescent="0.25">
      <c r="A436" s="81">
        <f t="shared" si="11"/>
        <v>68</v>
      </c>
      <c r="B436" s="443"/>
      <c r="C436" s="91" t="s">
        <v>419</v>
      </c>
      <c r="D436" s="88"/>
      <c r="E436" s="432"/>
      <c r="F436" s="2"/>
      <c r="G436" s="433"/>
    </row>
    <row r="437" spans="1:7" ht="15" x14ac:dyDescent="0.25">
      <c r="A437" s="81">
        <f t="shared" si="11"/>
        <v>69</v>
      </c>
      <c r="B437" s="443"/>
      <c r="C437" s="91" t="s">
        <v>420</v>
      </c>
      <c r="D437" s="88"/>
      <c r="E437" s="432"/>
      <c r="F437" s="2"/>
      <c r="G437" s="433"/>
    </row>
    <row r="438" spans="1:7" ht="15" x14ac:dyDescent="0.25">
      <c r="A438" s="81">
        <f t="shared" si="11"/>
        <v>70</v>
      </c>
      <c r="B438" s="443"/>
      <c r="C438" s="91" t="s">
        <v>421</v>
      </c>
      <c r="D438" s="88"/>
      <c r="E438" s="432"/>
      <c r="F438" s="2"/>
      <c r="G438" s="433"/>
    </row>
    <row r="439" spans="1:7" ht="15" x14ac:dyDescent="0.25">
      <c r="A439" s="81">
        <f t="shared" si="11"/>
        <v>71</v>
      </c>
      <c r="B439" s="443"/>
      <c r="C439" s="91" t="s">
        <v>422</v>
      </c>
      <c r="D439" s="88"/>
      <c r="E439" s="432"/>
      <c r="F439" s="2"/>
      <c r="G439" s="433"/>
    </row>
    <row r="440" spans="1:7" ht="15" x14ac:dyDescent="0.25">
      <c r="A440" s="81">
        <f t="shared" si="11"/>
        <v>72</v>
      </c>
      <c r="B440" s="443"/>
      <c r="C440" s="91" t="s">
        <v>423</v>
      </c>
      <c r="D440" s="88"/>
      <c r="E440" s="432"/>
      <c r="F440" s="2"/>
      <c r="G440" s="433"/>
    </row>
    <row r="441" spans="1:7" ht="15" x14ac:dyDescent="0.25">
      <c r="A441" s="81">
        <f t="shared" si="11"/>
        <v>73</v>
      </c>
      <c r="B441" s="443"/>
      <c r="C441" s="91" t="s">
        <v>424</v>
      </c>
      <c r="D441" s="88"/>
      <c r="E441" s="432"/>
      <c r="F441" s="2"/>
      <c r="G441" s="433"/>
    </row>
    <row r="442" spans="1:7" ht="15" x14ac:dyDescent="0.25">
      <c r="A442" s="81">
        <f t="shared" si="11"/>
        <v>74</v>
      </c>
      <c r="B442" s="443"/>
      <c r="C442" s="91" t="s">
        <v>425</v>
      </c>
      <c r="D442" s="88"/>
      <c r="E442" s="432"/>
      <c r="F442" s="2"/>
      <c r="G442" s="433"/>
    </row>
    <row r="443" spans="1:7" ht="15" x14ac:dyDescent="0.25">
      <c r="A443" s="81">
        <f t="shared" si="11"/>
        <v>75</v>
      </c>
      <c r="B443" s="444"/>
      <c r="C443" s="93" t="s">
        <v>426</v>
      </c>
      <c r="D443" s="90"/>
      <c r="E443" s="432"/>
      <c r="F443" s="2"/>
      <c r="G443" s="433"/>
    </row>
    <row r="444" spans="1:7" ht="15" x14ac:dyDescent="0.25">
      <c r="A444" s="81">
        <f t="shared" si="11"/>
        <v>76</v>
      </c>
      <c r="B444" s="442" t="s">
        <v>352</v>
      </c>
      <c r="C444" s="91" t="s">
        <v>427</v>
      </c>
      <c r="D444" s="88"/>
      <c r="E444" s="432"/>
      <c r="F444" s="2"/>
      <c r="G444" s="433"/>
    </row>
    <row r="445" spans="1:7" ht="15" x14ac:dyDescent="0.25">
      <c r="A445" s="81">
        <f t="shared" si="11"/>
        <v>77</v>
      </c>
      <c r="B445" s="443"/>
      <c r="C445" s="91" t="s">
        <v>428</v>
      </c>
      <c r="D445" s="88"/>
      <c r="E445" s="432"/>
      <c r="F445" s="2"/>
      <c r="G445" s="433"/>
    </row>
    <row r="446" spans="1:7" ht="15" x14ac:dyDescent="0.25">
      <c r="A446" s="81">
        <f t="shared" si="11"/>
        <v>78</v>
      </c>
      <c r="B446" s="443"/>
      <c r="C446" s="91" t="s">
        <v>429</v>
      </c>
      <c r="D446" s="88"/>
      <c r="E446" s="432"/>
      <c r="F446" s="2"/>
      <c r="G446" s="433"/>
    </row>
    <row r="447" spans="1:7" ht="15" x14ac:dyDescent="0.25">
      <c r="A447" s="81">
        <f t="shared" si="11"/>
        <v>79</v>
      </c>
      <c r="B447" s="443"/>
      <c r="C447" s="91" t="s">
        <v>430</v>
      </c>
      <c r="D447" s="88"/>
      <c r="E447" s="432"/>
      <c r="F447" s="2"/>
      <c r="G447" s="433"/>
    </row>
    <row r="448" spans="1:7" ht="30" x14ac:dyDescent="0.25">
      <c r="A448" s="81">
        <f t="shared" si="11"/>
        <v>80</v>
      </c>
      <c r="B448" s="444"/>
      <c r="C448" s="91" t="s">
        <v>431</v>
      </c>
      <c r="D448" s="88"/>
      <c r="E448" s="432"/>
      <c r="F448" s="2"/>
      <c r="G448" s="433"/>
    </row>
    <row r="449" spans="1:7" ht="15" x14ac:dyDescent="0.25">
      <c r="A449" s="81">
        <f t="shared" si="11"/>
        <v>81</v>
      </c>
      <c r="B449" s="442" t="s">
        <v>432</v>
      </c>
      <c r="C449" s="92" t="s">
        <v>361</v>
      </c>
      <c r="D449" s="86"/>
      <c r="E449" s="432"/>
      <c r="F449" s="2"/>
      <c r="G449" s="433"/>
    </row>
    <row r="450" spans="1:7" ht="30" x14ac:dyDescent="0.25">
      <c r="A450" s="81">
        <f t="shared" si="11"/>
        <v>82</v>
      </c>
      <c r="B450" s="443"/>
      <c r="C450" s="91" t="s">
        <v>433</v>
      </c>
      <c r="D450" s="88"/>
      <c r="E450" s="432"/>
      <c r="F450" s="2"/>
      <c r="G450" s="433"/>
    </row>
    <row r="451" spans="1:7" ht="15" x14ac:dyDescent="0.25">
      <c r="A451" s="81">
        <f t="shared" si="11"/>
        <v>83</v>
      </c>
      <c r="B451" s="443"/>
      <c r="C451" s="91" t="s">
        <v>434</v>
      </c>
      <c r="D451" s="88"/>
      <c r="E451" s="432"/>
      <c r="F451" s="2"/>
      <c r="G451" s="433"/>
    </row>
    <row r="452" spans="1:7" ht="15" x14ac:dyDescent="0.25">
      <c r="A452" s="81">
        <f t="shared" si="11"/>
        <v>84</v>
      </c>
      <c r="B452" s="443"/>
      <c r="C452" s="91" t="s">
        <v>435</v>
      </c>
      <c r="D452" s="88"/>
      <c r="E452" s="432"/>
      <c r="F452" s="2"/>
      <c r="G452" s="433"/>
    </row>
    <row r="453" spans="1:7" ht="15" x14ac:dyDescent="0.25">
      <c r="A453" s="81">
        <f t="shared" si="11"/>
        <v>85</v>
      </c>
      <c r="B453" s="443"/>
      <c r="C453" s="91" t="s">
        <v>436</v>
      </c>
      <c r="D453" s="88"/>
      <c r="E453" s="432"/>
      <c r="F453" s="2"/>
      <c r="G453" s="433"/>
    </row>
    <row r="454" spans="1:7" ht="15" x14ac:dyDescent="0.25">
      <c r="A454" s="81">
        <f t="shared" si="11"/>
        <v>86</v>
      </c>
      <c r="B454" s="443"/>
      <c r="C454" s="91" t="s">
        <v>437</v>
      </c>
      <c r="D454" s="88"/>
      <c r="E454" s="432"/>
      <c r="F454" s="2"/>
      <c r="G454" s="433"/>
    </row>
    <row r="455" spans="1:7" ht="15" x14ac:dyDescent="0.25">
      <c r="A455" s="81">
        <f t="shared" si="11"/>
        <v>87</v>
      </c>
      <c r="B455" s="444"/>
      <c r="C455" s="93" t="s">
        <v>438</v>
      </c>
      <c r="D455" s="90"/>
      <c r="E455" s="432"/>
      <c r="F455" s="2"/>
      <c r="G455" s="433"/>
    </row>
    <row r="456" spans="1:7" ht="15" x14ac:dyDescent="0.25">
      <c r="A456" s="81">
        <f t="shared" si="11"/>
        <v>88</v>
      </c>
      <c r="B456" s="442" t="s">
        <v>439</v>
      </c>
      <c r="C456" s="91" t="s">
        <v>377</v>
      </c>
      <c r="D456" s="88"/>
      <c r="E456" s="432"/>
      <c r="F456" s="2"/>
      <c r="G456" s="433"/>
    </row>
    <row r="457" spans="1:7" ht="15" x14ac:dyDescent="0.25">
      <c r="A457" s="81">
        <f t="shared" si="11"/>
        <v>89</v>
      </c>
      <c r="B457" s="443"/>
      <c r="C457" s="91" t="s">
        <v>440</v>
      </c>
      <c r="D457" s="88"/>
      <c r="E457" s="432"/>
      <c r="F457" s="2"/>
      <c r="G457" s="433"/>
    </row>
    <row r="458" spans="1:7" ht="15" x14ac:dyDescent="0.25">
      <c r="A458" s="81">
        <f t="shared" si="11"/>
        <v>90</v>
      </c>
      <c r="B458" s="444"/>
      <c r="C458" s="91" t="s">
        <v>441</v>
      </c>
      <c r="D458" s="88"/>
      <c r="E458" s="432"/>
      <c r="F458" s="2"/>
      <c r="G458" s="433"/>
    </row>
    <row r="459" spans="1:7" ht="15" x14ac:dyDescent="0.25">
      <c r="A459" s="81">
        <f t="shared" si="11"/>
        <v>91</v>
      </c>
      <c r="B459" s="442" t="s">
        <v>442</v>
      </c>
      <c r="C459" s="92" t="s">
        <v>400</v>
      </c>
      <c r="D459" s="86"/>
      <c r="E459" s="432"/>
      <c r="F459" s="2"/>
      <c r="G459" s="433"/>
    </row>
    <row r="460" spans="1:7" ht="15" x14ac:dyDescent="0.25">
      <c r="A460" s="81">
        <f t="shared" si="11"/>
        <v>92</v>
      </c>
      <c r="B460" s="443"/>
      <c r="C460" s="91" t="s">
        <v>443</v>
      </c>
      <c r="D460" s="88"/>
      <c r="E460" s="432"/>
      <c r="F460" s="2"/>
      <c r="G460" s="433"/>
    </row>
    <row r="461" spans="1:7" ht="15" x14ac:dyDescent="0.25">
      <c r="A461" s="81">
        <f t="shared" si="11"/>
        <v>93</v>
      </c>
      <c r="B461" s="443"/>
      <c r="C461" s="91" t="s">
        <v>444</v>
      </c>
      <c r="D461" s="88"/>
      <c r="E461" s="432"/>
      <c r="F461" s="2"/>
      <c r="G461" s="433"/>
    </row>
    <row r="462" spans="1:7" ht="15" x14ac:dyDescent="0.25">
      <c r="A462" s="81">
        <f t="shared" si="11"/>
        <v>94</v>
      </c>
      <c r="B462" s="444"/>
      <c r="C462" s="93" t="s">
        <v>445</v>
      </c>
      <c r="D462" s="90"/>
      <c r="E462" s="432"/>
      <c r="F462" s="2"/>
      <c r="G462" s="433"/>
    </row>
    <row r="463" spans="1:7" ht="15" x14ac:dyDescent="0.25">
      <c r="A463" s="81">
        <f t="shared" si="11"/>
        <v>95</v>
      </c>
      <c r="B463" s="442" t="s">
        <v>446</v>
      </c>
      <c r="C463" s="91" t="s">
        <v>361</v>
      </c>
      <c r="D463" s="88"/>
      <c r="E463" s="432"/>
      <c r="F463" s="2"/>
      <c r="G463" s="433"/>
    </row>
    <row r="464" spans="1:7" ht="15" x14ac:dyDescent="0.25">
      <c r="A464" s="81">
        <f t="shared" si="11"/>
        <v>96</v>
      </c>
      <c r="B464" s="443"/>
      <c r="C464" s="91" t="s">
        <v>447</v>
      </c>
      <c r="D464" s="88"/>
      <c r="E464" s="432"/>
      <c r="F464" s="2"/>
      <c r="G464" s="433"/>
    </row>
    <row r="465" spans="1:7" ht="15" x14ac:dyDescent="0.25">
      <c r="A465" s="81">
        <f t="shared" si="11"/>
        <v>97</v>
      </c>
      <c r="B465" s="443"/>
      <c r="C465" s="91" t="s">
        <v>448</v>
      </c>
      <c r="D465" s="88"/>
      <c r="E465" s="432"/>
      <c r="F465" s="2"/>
      <c r="G465" s="433"/>
    </row>
    <row r="466" spans="1:7" ht="15" x14ac:dyDescent="0.25">
      <c r="A466" s="81">
        <f t="shared" si="11"/>
        <v>98</v>
      </c>
      <c r="B466" s="443"/>
      <c r="C466" s="91" t="s">
        <v>449</v>
      </c>
      <c r="D466" s="88"/>
      <c r="E466" s="432"/>
      <c r="F466" s="2"/>
      <c r="G466" s="433"/>
    </row>
    <row r="467" spans="1:7" ht="15" x14ac:dyDescent="0.25">
      <c r="A467" s="81">
        <f t="shared" si="11"/>
        <v>99</v>
      </c>
      <c r="B467" s="443"/>
      <c r="C467" s="91" t="s">
        <v>450</v>
      </c>
      <c r="D467" s="88"/>
      <c r="E467" s="432"/>
      <c r="F467" s="2"/>
      <c r="G467" s="433"/>
    </row>
    <row r="468" spans="1:7" ht="15" x14ac:dyDescent="0.25">
      <c r="A468" s="81">
        <f t="shared" si="11"/>
        <v>100</v>
      </c>
      <c r="B468" s="443"/>
      <c r="C468" s="91" t="s">
        <v>451</v>
      </c>
      <c r="D468" s="88"/>
      <c r="E468" s="432"/>
      <c r="F468" s="2"/>
      <c r="G468" s="433"/>
    </row>
    <row r="469" spans="1:7" ht="15" x14ac:dyDescent="0.25">
      <c r="A469" s="81">
        <f t="shared" si="11"/>
        <v>101</v>
      </c>
      <c r="B469" s="443"/>
      <c r="C469" s="91" t="s">
        <v>452</v>
      </c>
      <c r="D469" s="88"/>
      <c r="E469" s="432"/>
      <c r="F469" s="2"/>
      <c r="G469" s="433"/>
    </row>
    <row r="470" spans="1:7" ht="15" x14ac:dyDescent="0.25">
      <c r="A470" s="81">
        <f t="shared" si="11"/>
        <v>102</v>
      </c>
      <c r="B470" s="443"/>
      <c r="C470" s="91" t="s">
        <v>453</v>
      </c>
      <c r="D470" s="88"/>
      <c r="E470" s="432"/>
      <c r="F470" s="2"/>
      <c r="G470" s="433"/>
    </row>
    <row r="471" spans="1:7" ht="15" x14ac:dyDescent="0.25">
      <c r="A471" s="81">
        <f t="shared" si="11"/>
        <v>103</v>
      </c>
      <c r="B471" s="443"/>
      <c r="C471" s="91" t="s">
        <v>454</v>
      </c>
      <c r="D471" s="88"/>
      <c r="E471" s="432"/>
      <c r="F471" s="2"/>
      <c r="G471" s="433"/>
    </row>
    <row r="472" spans="1:7" ht="15" x14ac:dyDescent="0.25">
      <c r="A472" s="81">
        <f t="shared" si="11"/>
        <v>104</v>
      </c>
      <c r="B472" s="443"/>
      <c r="C472" s="91" t="s">
        <v>455</v>
      </c>
      <c r="D472" s="88"/>
      <c r="E472" s="432"/>
      <c r="F472" s="2"/>
      <c r="G472" s="433"/>
    </row>
    <row r="473" spans="1:7" ht="15" x14ac:dyDescent="0.25">
      <c r="A473" s="81">
        <f t="shared" si="11"/>
        <v>105</v>
      </c>
      <c r="B473" s="443"/>
      <c r="C473" s="91" t="s">
        <v>456</v>
      </c>
      <c r="D473" s="88"/>
      <c r="E473" s="432"/>
      <c r="F473" s="2"/>
      <c r="G473" s="433"/>
    </row>
    <row r="474" spans="1:7" ht="15" x14ac:dyDescent="0.25">
      <c r="A474" s="81">
        <f t="shared" si="11"/>
        <v>106</v>
      </c>
      <c r="B474" s="443"/>
      <c r="C474" s="91" t="s">
        <v>457</v>
      </c>
      <c r="D474" s="88"/>
      <c r="E474" s="432"/>
      <c r="F474" s="2"/>
      <c r="G474" s="433"/>
    </row>
    <row r="475" spans="1:7" ht="15" x14ac:dyDescent="0.25">
      <c r="A475" s="81">
        <f t="shared" si="11"/>
        <v>107</v>
      </c>
      <c r="B475" s="443"/>
      <c r="C475" s="91" t="s">
        <v>458</v>
      </c>
      <c r="D475" s="88"/>
      <c r="E475" s="432"/>
      <c r="F475" s="2"/>
      <c r="G475" s="433"/>
    </row>
    <row r="476" spans="1:7" ht="15" x14ac:dyDescent="0.25">
      <c r="A476" s="81">
        <f t="shared" si="11"/>
        <v>108</v>
      </c>
      <c r="B476" s="443"/>
      <c r="C476" s="91" t="s">
        <v>459</v>
      </c>
      <c r="D476" s="88"/>
      <c r="E476" s="432"/>
      <c r="F476" s="2"/>
      <c r="G476" s="433"/>
    </row>
    <row r="477" spans="1:7" ht="15" x14ac:dyDescent="0.25">
      <c r="A477" s="81">
        <f t="shared" si="11"/>
        <v>109</v>
      </c>
      <c r="B477" s="443"/>
      <c r="C477" s="91" t="s">
        <v>460</v>
      </c>
      <c r="D477" s="88"/>
      <c r="E477" s="432"/>
      <c r="F477" s="2"/>
      <c r="G477" s="433"/>
    </row>
    <row r="478" spans="1:7" ht="15" x14ac:dyDescent="0.25">
      <c r="A478" s="81">
        <f t="shared" si="11"/>
        <v>110</v>
      </c>
      <c r="B478" s="443"/>
      <c r="C478" s="91" t="s">
        <v>461</v>
      </c>
      <c r="D478" s="88"/>
      <c r="E478" s="432"/>
      <c r="F478" s="2"/>
      <c r="G478" s="433"/>
    </row>
    <row r="479" spans="1:7" ht="15" x14ac:dyDescent="0.25">
      <c r="A479" s="81">
        <f t="shared" si="11"/>
        <v>111</v>
      </c>
      <c r="B479" s="443"/>
      <c r="C479" s="91" t="s">
        <v>462</v>
      </c>
      <c r="D479" s="88"/>
      <c r="E479" s="432"/>
      <c r="F479" s="2"/>
      <c r="G479" s="433"/>
    </row>
    <row r="480" spans="1:7" ht="15" x14ac:dyDescent="0.25">
      <c r="A480" s="81">
        <f t="shared" si="11"/>
        <v>112</v>
      </c>
      <c r="B480" s="443"/>
      <c r="C480" s="91" t="s">
        <v>463</v>
      </c>
      <c r="D480" s="88"/>
      <c r="E480" s="432"/>
      <c r="F480" s="2"/>
      <c r="G480" s="433"/>
    </row>
    <row r="481" spans="1:7" ht="15" x14ac:dyDescent="0.25">
      <c r="A481" s="81">
        <f t="shared" si="11"/>
        <v>113</v>
      </c>
      <c r="B481" s="443"/>
      <c r="C481" s="91" t="s">
        <v>464</v>
      </c>
      <c r="D481" s="88"/>
      <c r="E481" s="432"/>
      <c r="F481" s="2"/>
      <c r="G481" s="433"/>
    </row>
    <row r="482" spans="1:7" ht="15" x14ac:dyDescent="0.25">
      <c r="A482" s="81">
        <f t="shared" si="11"/>
        <v>114</v>
      </c>
      <c r="B482" s="443"/>
      <c r="C482" s="91" t="s">
        <v>465</v>
      </c>
      <c r="D482" s="88"/>
      <c r="E482" s="432"/>
      <c r="F482" s="2"/>
      <c r="G482" s="433"/>
    </row>
    <row r="483" spans="1:7" ht="15" x14ac:dyDescent="0.25">
      <c r="A483" s="81">
        <f t="shared" si="11"/>
        <v>115</v>
      </c>
      <c r="B483" s="443"/>
      <c r="C483" s="91" t="s">
        <v>466</v>
      </c>
      <c r="D483" s="88"/>
      <c r="E483" s="432"/>
      <c r="F483" s="2"/>
      <c r="G483" s="433"/>
    </row>
    <row r="484" spans="1:7" ht="15" x14ac:dyDescent="0.25">
      <c r="A484" s="81">
        <f t="shared" si="11"/>
        <v>116</v>
      </c>
      <c r="B484" s="443"/>
      <c r="C484" s="91" t="s">
        <v>467</v>
      </c>
      <c r="D484" s="88"/>
      <c r="E484" s="432"/>
      <c r="F484" s="2"/>
      <c r="G484" s="433"/>
    </row>
    <row r="485" spans="1:7" ht="15" x14ac:dyDescent="0.25">
      <c r="A485" s="81">
        <f t="shared" si="11"/>
        <v>117</v>
      </c>
      <c r="B485" s="443"/>
      <c r="C485" s="91" t="s">
        <v>468</v>
      </c>
      <c r="D485" s="88"/>
      <c r="E485" s="432"/>
      <c r="F485" s="2"/>
      <c r="G485" s="433"/>
    </row>
    <row r="486" spans="1:7" ht="15" x14ac:dyDescent="0.25">
      <c r="A486" s="81">
        <f t="shared" si="11"/>
        <v>118</v>
      </c>
      <c r="B486" s="443"/>
      <c r="C486" s="91" t="s">
        <v>469</v>
      </c>
      <c r="D486" s="88"/>
      <c r="E486" s="432"/>
      <c r="F486" s="2"/>
      <c r="G486" s="433"/>
    </row>
    <row r="487" spans="1:7" ht="15" x14ac:dyDescent="0.25">
      <c r="A487" s="81">
        <f t="shared" si="11"/>
        <v>119</v>
      </c>
      <c r="B487" s="443"/>
      <c r="C487" s="91" t="s">
        <v>470</v>
      </c>
      <c r="D487" s="88"/>
      <c r="E487" s="432"/>
      <c r="F487" s="2"/>
      <c r="G487" s="433"/>
    </row>
    <row r="488" spans="1:7" ht="15" x14ac:dyDescent="0.25">
      <c r="A488" s="81">
        <f t="shared" si="11"/>
        <v>120</v>
      </c>
      <c r="B488" s="443"/>
      <c r="C488" s="91" t="s">
        <v>471</v>
      </c>
      <c r="D488" s="88"/>
      <c r="E488" s="432"/>
      <c r="F488" s="2"/>
      <c r="G488" s="433"/>
    </row>
    <row r="489" spans="1:7" ht="15" x14ac:dyDescent="0.25">
      <c r="A489" s="81">
        <f t="shared" si="11"/>
        <v>121</v>
      </c>
      <c r="B489" s="443"/>
      <c r="C489" s="91" t="s">
        <v>472</v>
      </c>
      <c r="D489" s="88"/>
      <c r="E489" s="432"/>
      <c r="F489" s="2"/>
      <c r="G489" s="433"/>
    </row>
    <row r="490" spans="1:7" ht="15" x14ac:dyDescent="0.25">
      <c r="A490" s="81">
        <f t="shared" si="11"/>
        <v>122</v>
      </c>
      <c r="B490" s="443"/>
      <c r="C490" s="91" t="s">
        <v>473</v>
      </c>
      <c r="D490" s="88"/>
      <c r="E490" s="432"/>
      <c r="F490" s="2"/>
      <c r="G490" s="433"/>
    </row>
    <row r="491" spans="1:7" ht="15" x14ac:dyDescent="0.25">
      <c r="A491" s="81">
        <f t="shared" si="11"/>
        <v>123</v>
      </c>
      <c r="B491" s="443"/>
      <c r="C491" s="91" t="s">
        <v>474</v>
      </c>
      <c r="D491" s="88"/>
      <c r="E491" s="432"/>
      <c r="F491" s="2"/>
      <c r="G491" s="433"/>
    </row>
    <row r="492" spans="1:7" ht="15" x14ac:dyDescent="0.25">
      <c r="A492" s="81">
        <f t="shared" si="11"/>
        <v>124</v>
      </c>
      <c r="B492" s="443"/>
      <c r="C492" s="91" t="s">
        <v>475</v>
      </c>
      <c r="D492" s="88"/>
      <c r="E492" s="432"/>
      <c r="F492" s="2"/>
      <c r="G492" s="433"/>
    </row>
    <row r="493" spans="1:7" ht="15" x14ac:dyDescent="0.25">
      <c r="A493" s="81">
        <f t="shared" si="11"/>
        <v>125</v>
      </c>
      <c r="B493" s="443"/>
      <c r="C493" s="91" t="s">
        <v>476</v>
      </c>
      <c r="D493" s="88"/>
      <c r="E493" s="432"/>
      <c r="F493" s="2"/>
      <c r="G493" s="433"/>
    </row>
    <row r="494" spans="1:7" ht="15" x14ac:dyDescent="0.25">
      <c r="A494" s="81">
        <f t="shared" si="11"/>
        <v>126</v>
      </c>
      <c r="B494" s="443"/>
      <c r="C494" s="91" t="s">
        <v>477</v>
      </c>
      <c r="D494" s="88"/>
      <c r="E494" s="432"/>
      <c r="F494" s="2"/>
      <c r="G494" s="433"/>
    </row>
    <row r="495" spans="1:7" ht="15" x14ac:dyDescent="0.25">
      <c r="A495" s="81">
        <f t="shared" si="11"/>
        <v>127</v>
      </c>
      <c r="B495" s="443"/>
      <c r="C495" s="91" t="s">
        <v>478</v>
      </c>
      <c r="D495" s="88"/>
      <c r="E495" s="432"/>
      <c r="F495" s="2"/>
      <c r="G495" s="433"/>
    </row>
    <row r="496" spans="1:7" ht="15" x14ac:dyDescent="0.25">
      <c r="A496" s="81">
        <f t="shared" si="11"/>
        <v>128</v>
      </c>
      <c r="B496" s="443"/>
      <c r="C496" s="91" t="s">
        <v>479</v>
      </c>
      <c r="D496" s="88"/>
      <c r="E496" s="432"/>
      <c r="F496" s="2"/>
      <c r="G496" s="433"/>
    </row>
    <row r="497" spans="1:7" ht="15" x14ac:dyDescent="0.25">
      <c r="A497" s="81">
        <f t="shared" si="11"/>
        <v>129</v>
      </c>
      <c r="B497" s="443"/>
      <c r="C497" s="91" t="s">
        <v>480</v>
      </c>
      <c r="D497" s="88"/>
      <c r="E497" s="432"/>
      <c r="F497" s="2"/>
      <c r="G497" s="433"/>
    </row>
    <row r="498" spans="1:7" ht="15" x14ac:dyDescent="0.25">
      <c r="A498" s="81">
        <f t="shared" si="11"/>
        <v>130</v>
      </c>
      <c r="B498" s="443"/>
      <c r="C498" s="91" t="s">
        <v>481</v>
      </c>
      <c r="D498" s="88"/>
      <c r="E498" s="432"/>
      <c r="F498" s="2"/>
      <c r="G498" s="433"/>
    </row>
    <row r="499" spans="1:7" ht="15" x14ac:dyDescent="0.25">
      <c r="A499" s="81">
        <f t="shared" ref="A499:A540" si="12">+A498+1</f>
        <v>131</v>
      </c>
      <c r="B499" s="443"/>
      <c r="C499" s="91" t="s">
        <v>482</v>
      </c>
      <c r="D499" s="88"/>
      <c r="E499" s="432"/>
      <c r="F499" s="2"/>
      <c r="G499" s="433"/>
    </row>
    <row r="500" spans="1:7" ht="15" x14ac:dyDescent="0.25">
      <c r="A500" s="81">
        <f t="shared" si="12"/>
        <v>132</v>
      </c>
      <c r="B500" s="443"/>
      <c r="C500" s="91" t="s">
        <v>483</v>
      </c>
      <c r="D500" s="88"/>
      <c r="E500" s="432"/>
      <c r="F500" s="2"/>
      <c r="G500" s="433"/>
    </row>
    <row r="501" spans="1:7" ht="15" x14ac:dyDescent="0.25">
      <c r="A501" s="81">
        <f t="shared" si="12"/>
        <v>133</v>
      </c>
      <c r="B501" s="443"/>
      <c r="C501" s="91" t="s">
        <v>484</v>
      </c>
      <c r="D501" s="88"/>
      <c r="E501" s="432"/>
      <c r="F501" s="2"/>
      <c r="G501" s="433"/>
    </row>
    <row r="502" spans="1:7" ht="15" x14ac:dyDescent="0.25">
      <c r="A502" s="81">
        <f t="shared" si="12"/>
        <v>134</v>
      </c>
      <c r="B502" s="444"/>
      <c r="C502" s="91" t="s">
        <v>485</v>
      </c>
      <c r="D502" s="88"/>
      <c r="E502" s="432"/>
      <c r="F502" s="2"/>
      <c r="G502" s="433"/>
    </row>
    <row r="503" spans="1:7" ht="15" x14ac:dyDescent="0.25">
      <c r="A503" s="81">
        <f t="shared" si="12"/>
        <v>135</v>
      </c>
      <c r="B503" s="442" t="s">
        <v>486</v>
      </c>
      <c r="C503" s="85" t="s">
        <v>361</v>
      </c>
      <c r="D503" s="86"/>
      <c r="E503" s="432"/>
      <c r="F503" s="2"/>
      <c r="G503" s="433"/>
    </row>
    <row r="504" spans="1:7" ht="15" x14ac:dyDescent="0.25">
      <c r="A504" s="81">
        <f t="shared" si="12"/>
        <v>136</v>
      </c>
      <c r="B504" s="443"/>
      <c r="C504" s="87" t="s">
        <v>487</v>
      </c>
      <c r="D504" s="88"/>
      <c r="E504" s="432"/>
      <c r="F504" s="2"/>
      <c r="G504" s="433"/>
    </row>
    <row r="505" spans="1:7" ht="15" x14ac:dyDescent="0.25">
      <c r="A505" s="81">
        <f t="shared" si="12"/>
        <v>137</v>
      </c>
      <c r="B505" s="443"/>
      <c r="C505" s="87" t="s">
        <v>488</v>
      </c>
      <c r="D505" s="88"/>
      <c r="E505" s="432"/>
      <c r="F505" s="2"/>
      <c r="G505" s="433"/>
    </row>
    <row r="506" spans="1:7" ht="15" x14ac:dyDescent="0.25">
      <c r="A506" s="81">
        <f t="shared" si="12"/>
        <v>138</v>
      </c>
      <c r="B506" s="443"/>
      <c r="C506" s="87" t="s">
        <v>489</v>
      </c>
      <c r="D506" s="88"/>
      <c r="E506" s="432"/>
      <c r="F506" s="2"/>
      <c r="G506" s="433"/>
    </row>
    <row r="507" spans="1:7" ht="15" x14ac:dyDescent="0.25">
      <c r="A507" s="81">
        <f t="shared" si="12"/>
        <v>139</v>
      </c>
      <c r="B507" s="444"/>
      <c r="C507" s="89" t="s">
        <v>490</v>
      </c>
      <c r="D507" s="90"/>
      <c r="E507" s="432"/>
      <c r="F507" s="2"/>
      <c r="G507" s="433"/>
    </row>
    <row r="508" spans="1:7" ht="15" x14ac:dyDescent="0.25">
      <c r="A508" s="81">
        <f t="shared" si="12"/>
        <v>140</v>
      </c>
      <c r="B508" s="442" t="s">
        <v>491</v>
      </c>
      <c r="C508" s="87" t="s">
        <v>361</v>
      </c>
      <c r="D508" s="88"/>
      <c r="E508" s="432"/>
      <c r="F508" s="2"/>
      <c r="G508" s="433"/>
    </row>
    <row r="509" spans="1:7" ht="15" x14ac:dyDescent="0.25">
      <c r="A509" s="81">
        <f t="shared" si="12"/>
        <v>141</v>
      </c>
      <c r="B509" s="443"/>
      <c r="C509" s="87" t="s">
        <v>492</v>
      </c>
      <c r="D509" s="88"/>
      <c r="E509" s="432"/>
      <c r="F509" s="2"/>
      <c r="G509" s="433"/>
    </row>
    <row r="510" spans="1:7" ht="15" x14ac:dyDescent="0.25">
      <c r="A510" s="81">
        <f t="shared" si="12"/>
        <v>142</v>
      </c>
      <c r="B510" s="443"/>
      <c r="C510" s="87" t="s">
        <v>493</v>
      </c>
      <c r="D510" s="88"/>
      <c r="E510" s="432"/>
      <c r="F510" s="2"/>
      <c r="G510" s="433"/>
    </row>
    <row r="511" spans="1:7" ht="15" x14ac:dyDescent="0.25">
      <c r="A511" s="81">
        <f t="shared" si="12"/>
        <v>143</v>
      </c>
      <c r="B511" s="443"/>
      <c r="C511" s="87" t="s">
        <v>494</v>
      </c>
      <c r="D511" s="88"/>
      <c r="E511" s="432"/>
      <c r="F511" s="2"/>
      <c r="G511" s="433"/>
    </row>
    <row r="512" spans="1:7" ht="15" x14ac:dyDescent="0.25">
      <c r="A512" s="81">
        <f t="shared" si="12"/>
        <v>144</v>
      </c>
      <c r="B512" s="443"/>
      <c r="C512" s="87" t="s">
        <v>495</v>
      </c>
      <c r="D512" s="88"/>
      <c r="E512" s="432"/>
      <c r="F512" s="2"/>
      <c r="G512" s="433"/>
    </row>
    <row r="513" spans="1:7" ht="15" x14ac:dyDescent="0.25">
      <c r="A513" s="81">
        <f t="shared" si="12"/>
        <v>145</v>
      </c>
      <c r="B513" s="443"/>
      <c r="C513" s="87" t="s">
        <v>496</v>
      </c>
      <c r="D513" s="88"/>
      <c r="E513" s="432"/>
      <c r="F513" s="2"/>
      <c r="G513" s="433"/>
    </row>
    <row r="514" spans="1:7" ht="15" x14ac:dyDescent="0.25">
      <c r="A514" s="81">
        <f t="shared" si="12"/>
        <v>146</v>
      </c>
      <c r="B514" s="443"/>
      <c r="C514" s="87" t="s">
        <v>497</v>
      </c>
      <c r="D514" s="88"/>
      <c r="E514" s="432"/>
      <c r="F514" s="2"/>
      <c r="G514" s="433"/>
    </row>
    <row r="515" spans="1:7" ht="15" x14ac:dyDescent="0.25">
      <c r="A515" s="81">
        <f t="shared" si="12"/>
        <v>147</v>
      </c>
      <c r="B515" s="443"/>
      <c r="C515" s="87" t="s">
        <v>498</v>
      </c>
      <c r="D515" s="88"/>
      <c r="E515" s="432"/>
      <c r="F515" s="2"/>
      <c r="G515" s="433"/>
    </row>
    <row r="516" spans="1:7" ht="15" x14ac:dyDescent="0.25">
      <c r="A516" s="81">
        <f t="shared" si="12"/>
        <v>148</v>
      </c>
      <c r="B516" s="443"/>
      <c r="C516" s="87" t="s">
        <v>499</v>
      </c>
      <c r="D516" s="88"/>
      <c r="E516" s="432"/>
      <c r="F516" s="2"/>
      <c r="G516" s="433"/>
    </row>
    <row r="517" spans="1:7" ht="15" x14ac:dyDescent="0.25">
      <c r="A517" s="81">
        <f t="shared" si="12"/>
        <v>149</v>
      </c>
      <c r="B517" s="443"/>
      <c r="C517" s="87" t="s">
        <v>500</v>
      </c>
      <c r="D517" s="88"/>
      <c r="E517" s="432"/>
      <c r="F517" s="2"/>
      <c r="G517" s="433"/>
    </row>
    <row r="518" spans="1:7" ht="15" x14ac:dyDescent="0.25">
      <c r="A518" s="81">
        <f t="shared" si="12"/>
        <v>150</v>
      </c>
      <c r="B518" s="443"/>
      <c r="C518" s="87" t="s">
        <v>501</v>
      </c>
      <c r="D518" s="88"/>
      <c r="E518" s="432"/>
      <c r="F518" s="2"/>
      <c r="G518" s="433"/>
    </row>
    <row r="519" spans="1:7" ht="15" x14ac:dyDescent="0.25">
      <c r="A519" s="81">
        <f t="shared" si="12"/>
        <v>151</v>
      </c>
      <c r="B519" s="443"/>
      <c r="C519" s="87" t="s">
        <v>502</v>
      </c>
      <c r="D519" s="88"/>
      <c r="E519" s="432"/>
      <c r="F519" s="2"/>
      <c r="G519" s="433"/>
    </row>
    <row r="520" spans="1:7" ht="15" x14ac:dyDescent="0.25">
      <c r="A520" s="81">
        <f t="shared" si="12"/>
        <v>152</v>
      </c>
      <c r="B520" s="443"/>
      <c r="C520" s="87" t="s">
        <v>503</v>
      </c>
      <c r="D520" s="88"/>
      <c r="E520" s="432"/>
      <c r="F520" s="2"/>
      <c r="G520" s="433"/>
    </row>
    <row r="521" spans="1:7" ht="15" x14ac:dyDescent="0.25">
      <c r="A521" s="81">
        <f t="shared" si="12"/>
        <v>153</v>
      </c>
      <c r="B521" s="443"/>
      <c r="C521" s="87" t="s">
        <v>504</v>
      </c>
      <c r="D521" s="88"/>
      <c r="E521" s="432"/>
      <c r="F521" s="2"/>
      <c r="G521" s="433"/>
    </row>
    <row r="522" spans="1:7" ht="15" x14ac:dyDescent="0.25">
      <c r="A522" s="81">
        <f t="shared" si="12"/>
        <v>154</v>
      </c>
      <c r="B522" s="443"/>
      <c r="C522" s="87" t="s">
        <v>505</v>
      </c>
      <c r="D522" s="88"/>
      <c r="E522" s="432"/>
      <c r="F522" s="2"/>
      <c r="G522" s="433"/>
    </row>
    <row r="523" spans="1:7" ht="15" x14ac:dyDescent="0.25">
      <c r="A523" s="81">
        <f t="shared" si="12"/>
        <v>155</v>
      </c>
      <c r="B523" s="443"/>
      <c r="C523" s="87" t="s">
        <v>506</v>
      </c>
      <c r="D523" s="88"/>
      <c r="E523" s="432"/>
      <c r="F523" s="2"/>
      <c r="G523" s="433"/>
    </row>
    <row r="524" spans="1:7" ht="15" x14ac:dyDescent="0.25">
      <c r="A524" s="81">
        <f t="shared" si="12"/>
        <v>156</v>
      </c>
      <c r="B524" s="443"/>
      <c r="C524" s="87" t="s">
        <v>507</v>
      </c>
      <c r="D524" s="88"/>
      <c r="E524" s="432"/>
      <c r="F524" s="2"/>
      <c r="G524" s="433"/>
    </row>
    <row r="525" spans="1:7" ht="15" x14ac:dyDescent="0.25">
      <c r="A525" s="81">
        <f t="shared" si="12"/>
        <v>157</v>
      </c>
      <c r="B525" s="443"/>
      <c r="C525" s="87" t="s">
        <v>508</v>
      </c>
      <c r="D525" s="88"/>
      <c r="E525" s="432"/>
      <c r="F525" s="2"/>
      <c r="G525" s="433"/>
    </row>
    <row r="526" spans="1:7" ht="15" x14ac:dyDescent="0.25">
      <c r="A526" s="81">
        <f t="shared" si="12"/>
        <v>158</v>
      </c>
      <c r="B526" s="443"/>
      <c r="C526" s="87" t="s">
        <v>509</v>
      </c>
      <c r="D526" s="88"/>
      <c r="E526" s="432"/>
      <c r="F526" s="2"/>
      <c r="G526" s="433"/>
    </row>
    <row r="527" spans="1:7" ht="15" x14ac:dyDescent="0.25">
      <c r="A527" s="81">
        <f t="shared" si="12"/>
        <v>159</v>
      </c>
      <c r="B527" s="443"/>
      <c r="C527" s="87" t="s">
        <v>510</v>
      </c>
      <c r="D527" s="88"/>
      <c r="E527" s="432"/>
      <c r="F527" s="2"/>
      <c r="G527" s="433"/>
    </row>
    <row r="528" spans="1:7" ht="15" x14ac:dyDescent="0.25">
      <c r="A528" s="81">
        <f t="shared" si="12"/>
        <v>160</v>
      </c>
      <c r="B528" s="443"/>
      <c r="C528" s="87" t="s">
        <v>511</v>
      </c>
      <c r="D528" s="88"/>
      <c r="E528" s="432"/>
      <c r="F528" s="2"/>
      <c r="G528" s="433"/>
    </row>
    <row r="529" spans="1:7" ht="15" x14ac:dyDescent="0.25">
      <c r="A529" s="81">
        <f t="shared" si="12"/>
        <v>161</v>
      </c>
      <c r="B529" s="443"/>
      <c r="C529" s="87" t="s">
        <v>512</v>
      </c>
      <c r="D529" s="88"/>
      <c r="E529" s="432"/>
      <c r="F529" s="2"/>
      <c r="G529" s="433"/>
    </row>
    <row r="530" spans="1:7" ht="15" x14ac:dyDescent="0.25">
      <c r="A530" s="81">
        <f t="shared" si="12"/>
        <v>162</v>
      </c>
      <c r="B530" s="443"/>
      <c r="C530" s="87" t="s">
        <v>513</v>
      </c>
      <c r="D530" s="88"/>
      <c r="E530" s="432"/>
      <c r="F530" s="2"/>
      <c r="G530" s="433"/>
    </row>
    <row r="531" spans="1:7" ht="15" x14ac:dyDescent="0.25">
      <c r="A531" s="81">
        <f t="shared" si="12"/>
        <v>163</v>
      </c>
      <c r="B531" s="443"/>
      <c r="C531" s="87" t="s">
        <v>514</v>
      </c>
      <c r="D531" s="88"/>
      <c r="E531" s="432"/>
      <c r="F531" s="2"/>
      <c r="G531" s="433"/>
    </row>
    <row r="532" spans="1:7" ht="15" x14ac:dyDescent="0.25">
      <c r="A532" s="81">
        <f t="shared" si="12"/>
        <v>164</v>
      </c>
      <c r="B532" s="443"/>
      <c r="C532" s="87" t="s">
        <v>515</v>
      </c>
      <c r="D532" s="88"/>
      <c r="E532" s="432"/>
      <c r="F532" s="2"/>
      <c r="G532" s="433"/>
    </row>
    <row r="533" spans="1:7" ht="15" x14ac:dyDescent="0.25">
      <c r="A533" s="81">
        <f t="shared" si="12"/>
        <v>165</v>
      </c>
      <c r="B533" s="444"/>
      <c r="C533" s="87" t="s">
        <v>516</v>
      </c>
      <c r="D533" s="88"/>
      <c r="E533" s="432"/>
      <c r="F533" s="2"/>
      <c r="G533" s="433"/>
    </row>
    <row r="534" spans="1:7" ht="15" x14ac:dyDescent="0.25">
      <c r="A534" s="81">
        <f t="shared" si="12"/>
        <v>166</v>
      </c>
      <c r="B534" s="442" t="s">
        <v>517</v>
      </c>
      <c r="C534" s="85" t="s">
        <v>186</v>
      </c>
      <c r="D534" s="86"/>
      <c r="E534" s="432"/>
      <c r="F534" s="2"/>
      <c r="G534" s="433"/>
    </row>
    <row r="535" spans="1:7" ht="15" x14ac:dyDescent="0.25">
      <c r="A535" s="81">
        <f t="shared" si="12"/>
        <v>167</v>
      </c>
      <c r="B535" s="443"/>
      <c r="C535" s="87" t="s">
        <v>518</v>
      </c>
      <c r="D535" s="88"/>
      <c r="E535" s="432"/>
      <c r="F535" s="2"/>
      <c r="G535" s="433"/>
    </row>
    <row r="536" spans="1:7" ht="15" x14ac:dyDescent="0.25">
      <c r="A536" s="81">
        <f t="shared" si="12"/>
        <v>168</v>
      </c>
      <c r="B536" s="443"/>
      <c r="C536" s="87" t="s">
        <v>519</v>
      </c>
      <c r="D536" s="88"/>
      <c r="E536" s="432"/>
      <c r="F536" s="2"/>
      <c r="G536" s="433"/>
    </row>
    <row r="537" spans="1:7" ht="15" x14ac:dyDescent="0.25">
      <c r="A537" s="81">
        <f t="shared" si="12"/>
        <v>169</v>
      </c>
      <c r="B537" s="444"/>
      <c r="C537" s="89" t="s">
        <v>520</v>
      </c>
      <c r="D537" s="90"/>
      <c r="E537" s="432"/>
      <c r="F537" s="2"/>
      <c r="G537" s="433"/>
    </row>
    <row r="538" spans="1:7" ht="15" x14ac:dyDescent="0.25">
      <c r="A538" s="81">
        <f t="shared" si="12"/>
        <v>170</v>
      </c>
      <c r="B538" s="94" t="s">
        <v>158</v>
      </c>
      <c r="C538" s="95" t="s">
        <v>521</v>
      </c>
      <c r="D538" s="96"/>
      <c r="E538" s="432"/>
      <c r="F538" s="2"/>
      <c r="G538" s="433"/>
    </row>
    <row r="539" spans="1:7" ht="45" x14ac:dyDescent="0.25">
      <c r="A539" s="81">
        <f t="shared" si="12"/>
        <v>171</v>
      </c>
      <c r="B539" s="97" t="s">
        <v>155</v>
      </c>
      <c r="C539" s="98" t="s">
        <v>522</v>
      </c>
      <c r="D539" s="96"/>
      <c r="E539" s="432"/>
      <c r="F539" s="2"/>
      <c r="G539" s="433"/>
    </row>
    <row r="540" spans="1:7" ht="30.75" thickBot="1" x14ac:dyDescent="0.3">
      <c r="A540" s="81">
        <f t="shared" si="12"/>
        <v>172</v>
      </c>
      <c r="B540" s="99" t="s">
        <v>73</v>
      </c>
      <c r="C540" s="100" t="s">
        <v>741</v>
      </c>
      <c r="D540" s="101"/>
      <c r="E540" s="432"/>
      <c r="F540" s="2"/>
      <c r="G540" s="433"/>
    </row>
    <row r="541" spans="1:7" ht="13.5" thickBot="1" x14ac:dyDescent="0.3">
      <c r="A541" s="30" t="s">
        <v>57</v>
      </c>
      <c r="B541" s="102" t="s">
        <v>36</v>
      </c>
      <c r="C541" s="103" t="s">
        <v>523</v>
      </c>
      <c r="D541" s="104">
        <v>23</v>
      </c>
      <c r="E541" s="429" t="str">
        <f>C541</f>
        <v>ACCESS POINT TIPO 1</v>
      </c>
      <c r="F541" s="429"/>
      <c r="G541" s="430"/>
    </row>
    <row r="542" spans="1:7" ht="45" x14ac:dyDescent="0.25">
      <c r="A542" s="79">
        <v>1</v>
      </c>
      <c r="B542" s="105" t="s">
        <v>524</v>
      </c>
      <c r="C542" s="106" t="s">
        <v>525</v>
      </c>
      <c r="D542" s="107"/>
      <c r="E542" s="445" t="s">
        <v>27</v>
      </c>
      <c r="F542" s="10" t="s">
        <v>28</v>
      </c>
      <c r="G542" s="447" t="s">
        <v>29</v>
      </c>
    </row>
    <row r="543" spans="1:7" ht="15" x14ac:dyDescent="0.25">
      <c r="A543" s="81">
        <f t="shared" ref="A543:A606" si="13">+A542+1</f>
        <v>2</v>
      </c>
      <c r="B543" s="84" t="s">
        <v>526</v>
      </c>
      <c r="C543" s="108" t="s">
        <v>527</v>
      </c>
      <c r="D543" s="96"/>
      <c r="E543" s="445"/>
      <c r="F543" s="10"/>
      <c r="G543" s="447"/>
    </row>
    <row r="544" spans="1:7" ht="75" x14ac:dyDescent="0.25">
      <c r="A544" s="81">
        <f t="shared" si="13"/>
        <v>3</v>
      </c>
      <c r="B544" s="84" t="s">
        <v>528</v>
      </c>
      <c r="C544" s="109" t="s">
        <v>529</v>
      </c>
      <c r="D544" s="88"/>
      <c r="E544" s="445"/>
      <c r="F544" s="10"/>
      <c r="G544" s="447"/>
    </row>
    <row r="545" spans="1:7" ht="15" x14ac:dyDescent="0.25">
      <c r="A545" s="81">
        <f t="shared" si="13"/>
        <v>4</v>
      </c>
      <c r="B545" s="110" t="s">
        <v>158</v>
      </c>
      <c r="C545" s="108" t="s">
        <v>530</v>
      </c>
      <c r="D545" s="96"/>
      <c r="E545" s="445"/>
      <c r="F545" s="10"/>
      <c r="G545" s="447"/>
    </row>
    <row r="546" spans="1:7" ht="15" x14ac:dyDescent="0.25">
      <c r="A546" s="81">
        <f t="shared" si="13"/>
        <v>5</v>
      </c>
      <c r="B546" s="449" t="s">
        <v>531</v>
      </c>
      <c r="C546" s="111" t="s">
        <v>532</v>
      </c>
      <c r="D546" s="86"/>
      <c r="E546" s="445"/>
      <c r="F546" s="10"/>
      <c r="G546" s="447"/>
    </row>
    <row r="547" spans="1:7" ht="15" x14ac:dyDescent="0.25">
      <c r="A547" s="81">
        <f t="shared" si="13"/>
        <v>6</v>
      </c>
      <c r="B547" s="450"/>
      <c r="C547" s="112" t="s">
        <v>533</v>
      </c>
      <c r="D547" s="88"/>
      <c r="E547" s="445"/>
      <c r="F547" s="10"/>
      <c r="G547" s="447"/>
    </row>
    <row r="548" spans="1:7" ht="15" x14ac:dyDescent="0.25">
      <c r="A548" s="81">
        <f t="shared" si="13"/>
        <v>7</v>
      </c>
      <c r="B548" s="450"/>
      <c r="C548" s="112" t="s">
        <v>534</v>
      </c>
      <c r="D548" s="88"/>
      <c r="E548" s="445"/>
      <c r="F548" s="10"/>
      <c r="G548" s="447"/>
    </row>
    <row r="549" spans="1:7" ht="15" x14ac:dyDescent="0.25">
      <c r="A549" s="81">
        <f t="shared" si="13"/>
        <v>8</v>
      </c>
      <c r="B549" s="450"/>
      <c r="C549" s="112" t="s">
        <v>535</v>
      </c>
      <c r="D549" s="88"/>
      <c r="E549" s="445"/>
      <c r="F549" s="10"/>
      <c r="G549" s="447"/>
    </row>
    <row r="550" spans="1:7" ht="15" x14ac:dyDescent="0.25">
      <c r="A550" s="81">
        <f t="shared" si="13"/>
        <v>9</v>
      </c>
      <c r="B550" s="450"/>
      <c r="C550" s="112" t="s">
        <v>536</v>
      </c>
      <c r="D550" s="88"/>
      <c r="E550" s="445"/>
      <c r="F550" s="10"/>
      <c r="G550" s="447"/>
    </row>
    <row r="551" spans="1:7" ht="15" x14ac:dyDescent="0.25">
      <c r="A551" s="81">
        <f t="shared" si="13"/>
        <v>10</v>
      </c>
      <c r="B551" s="450"/>
      <c r="C551" s="112" t="s">
        <v>537</v>
      </c>
      <c r="D551" s="88"/>
      <c r="E551" s="445"/>
      <c r="F551" s="10"/>
      <c r="G551" s="447"/>
    </row>
    <row r="552" spans="1:7" ht="15" x14ac:dyDescent="0.25">
      <c r="A552" s="81">
        <f t="shared" si="13"/>
        <v>11</v>
      </c>
      <c r="B552" s="450"/>
      <c r="C552" s="112" t="s">
        <v>538</v>
      </c>
      <c r="D552" s="88"/>
      <c r="E552" s="445"/>
      <c r="F552" s="10"/>
      <c r="G552" s="447"/>
    </row>
    <row r="553" spans="1:7" ht="15" x14ac:dyDescent="0.25">
      <c r="A553" s="81">
        <f t="shared" si="13"/>
        <v>12</v>
      </c>
      <c r="B553" s="450"/>
      <c r="C553" s="112" t="s">
        <v>539</v>
      </c>
      <c r="D553" s="88"/>
      <c r="E553" s="445"/>
      <c r="F553" s="10"/>
      <c r="G553" s="447"/>
    </row>
    <row r="554" spans="1:7" ht="15" x14ac:dyDescent="0.25">
      <c r="A554" s="81">
        <f t="shared" si="13"/>
        <v>13</v>
      </c>
      <c r="B554" s="450"/>
      <c r="C554" s="112" t="s">
        <v>540</v>
      </c>
      <c r="D554" s="88"/>
      <c r="E554" s="445"/>
      <c r="F554" s="10"/>
      <c r="G554" s="447"/>
    </row>
    <row r="555" spans="1:7" ht="15" x14ac:dyDescent="0.25">
      <c r="A555" s="81">
        <f t="shared" si="13"/>
        <v>14</v>
      </c>
      <c r="B555" s="450"/>
      <c r="C555" s="112" t="s">
        <v>541</v>
      </c>
      <c r="D555" s="88"/>
      <c r="E555" s="445"/>
      <c r="F555" s="10"/>
      <c r="G555" s="447"/>
    </row>
    <row r="556" spans="1:7" ht="15" x14ac:dyDescent="0.25">
      <c r="A556" s="81">
        <f t="shared" si="13"/>
        <v>15</v>
      </c>
      <c r="B556" s="450"/>
      <c r="C556" s="112" t="s">
        <v>542</v>
      </c>
      <c r="D556" s="88"/>
      <c r="E556" s="445"/>
      <c r="F556" s="10"/>
      <c r="G556" s="447"/>
    </row>
    <row r="557" spans="1:7" ht="30" x14ac:dyDescent="0.25">
      <c r="A557" s="81">
        <f t="shared" si="13"/>
        <v>16</v>
      </c>
      <c r="B557" s="450"/>
      <c r="C557" s="112" t="s">
        <v>543</v>
      </c>
      <c r="D557" s="88"/>
      <c r="E557" s="445"/>
      <c r="F557" s="10"/>
      <c r="G557" s="447"/>
    </row>
    <row r="558" spans="1:7" ht="15" x14ac:dyDescent="0.25">
      <c r="A558" s="81">
        <f t="shared" si="13"/>
        <v>17</v>
      </c>
      <c r="B558" s="450"/>
      <c r="C558" s="112" t="s">
        <v>544</v>
      </c>
      <c r="D558" s="88"/>
      <c r="E558" s="445"/>
      <c r="F558" s="10"/>
      <c r="G558" s="447"/>
    </row>
    <row r="559" spans="1:7" ht="90" x14ac:dyDescent="0.25">
      <c r="A559" s="81">
        <f t="shared" si="13"/>
        <v>18</v>
      </c>
      <c r="B559" s="451"/>
      <c r="C559" s="112" t="s">
        <v>545</v>
      </c>
      <c r="D559" s="88"/>
      <c r="E559" s="445"/>
      <c r="F559" s="10"/>
      <c r="G559" s="447"/>
    </row>
    <row r="560" spans="1:7" ht="15" x14ac:dyDescent="0.25">
      <c r="A560" s="81">
        <f t="shared" si="13"/>
        <v>19</v>
      </c>
      <c r="B560" s="449" t="s">
        <v>546</v>
      </c>
      <c r="C560" s="111" t="s">
        <v>547</v>
      </c>
      <c r="D560" s="86"/>
      <c r="E560" s="445"/>
      <c r="F560" s="10"/>
      <c r="G560" s="447"/>
    </row>
    <row r="561" spans="1:7" ht="15" x14ac:dyDescent="0.25">
      <c r="A561" s="81">
        <f t="shared" si="13"/>
        <v>20</v>
      </c>
      <c r="B561" s="450"/>
      <c r="C561" s="112" t="s">
        <v>362</v>
      </c>
      <c r="D561" s="88"/>
      <c r="E561" s="445"/>
      <c r="F561" s="10"/>
      <c r="G561" s="447"/>
    </row>
    <row r="562" spans="1:7" ht="15" x14ac:dyDescent="0.25">
      <c r="A562" s="81">
        <f t="shared" si="13"/>
        <v>21</v>
      </c>
      <c r="B562" s="450"/>
      <c r="C562" s="112" t="s">
        <v>363</v>
      </c>
      <c r="D562" s="88"/>
      <c r="E562" s="445"/>
      <c r="F562" s="10"/>
      <c r="G562" s="447"/>
    </row>
    <row r="563" spans="1:7" ht="15" x14ac:dyDescent="0.25">
      <c r="A563" s="81">
        <f t="shared" si="13"/>
        <v>22</v>
      </c>
      <c r="B563" s="450"/>
      <c r="C563" s="112" t="s">
        <v>366</v>
      </c>
      <c r="D563" s="88"/>
      <c r="E563" s="445"/>
      <c r="F563" s="10"/>
      <c r="G563" s="447"/>
    </row>
    <row r="564" spans="1:7" ht="15" x14ac:dyDescent="0.25">
      <c r="A564" s="81">
        <f t="shared" si="13"/>
        <v>23</v>
      </c>
      <c r="B564" s="450"/>
      <c r="C564" s="112" t="s">
        <v>368</v>
      </c>
      <c r="D564" s="88"/>
      <c r="E564" s="445"/>
      <c r="F564" s="10"/>
      <c r="G564" s="447"/>
    </row>
    <row r="565" spans="1:7" ht="15" x14ac:dyDescent="0.25">
      <c r="A565" s="81">
        <f t="shared" si="13"/>
        <v>24</v>
      </c>
      <c r="B565" s="450"/>
      <c r="C565" s="112" t="s">
        <v>370</v>
      </c>
      <c r="D565" s="88"/>
      <c r="E565" s="445"/>
      <c r="F565" s="10"/>
      <c r="G565" s="447"/>
    </row>
    <row r="566" spans="1:7" ht="15" x14ac:dyDescent="0.25">
      <c r="A566" s="81">
        <f t="shared" si="13"/>
        <v>25</v>
      </c>
      <c r="B566" s="450"/>
      <c r="C566" s="112" t="s">
        <v>548</v>
      </c>
      <c r="D566" s="88"/>
      <c r="E566" s="445"/>
      <c r="F566" s="10"/>
      <c r="G566" s="447"/>
    </row>
    <row r="567" spans="1:7" ht="15" x14ac:dyDescent="0.25">
      <c r="A567" s="81">
        <f t="shared" si="13"/>
        <v>26</v>
      </c>
      <c r="B567" s="450"/>
      <c r="C567" s="112" t="s">
        <v>549</v>
      </c>
      <c r="D567" s="88"/>
      <c r="E567" s="445"/>
      <c r="F567" s="10"/>
      <c r="G567" s="447"/>
    </row>
    <row r="568" spans="1:7" ht="15" x14ac:dyDescent="0.25">
      <c r="A568" s="81">
        <f t="shared" si="13"/>
        <v>27</v>
      </c>
      <c r="B568" s="450"/>
      <c r="C568" s="112" t="s">
        <v>550</v>
      </c>
      <c r="D568" s="88"/>
      <c r="E568" s="445"/>
      <c r="F568" s="10"/>
      <c r="G568" s="447"/>
    </row>
    <row r="569" spans="1:7" ht="15" x14ac:dyDescent="0.25">
      <c r="A569" s="81">
        <f t="shared" si="13"/>
        <v>28</v>
      </c>
      <c r="B569" s="450"/>
      <c r="C569" s="112" t="s">
        <v>551</v>
      </c>
      <c r="D569" s="88"/>
      <c r="E569" s="445"/>
      <c r="F569" s="10"/>
      <c r="G569" s="447"/>
    </row>
    <row r="570" spans="1:7" ht="15" x14ac:dyDescent="0.25">
      <c r="A570" s="81">
        <f t="shared" si="13"/>
        <v>29</v>
      </c>
      <c r="B570" s="450"/>
      <c r="C570" s="112" t="s">
        <v>552</v>
      </c>
      <c r="D570" s="88"/>
      <c r="E570" s="445"/>
      <c r="F570" s="10"/>
      <c r="G570" s="447"/>
    </row>
    <row r="571" spans="1:7" ht="15" x14ac:dyDescent="0.25">
      <c r="A571" s="81">
        <f t="shared" si="13"/>
        <v>30</v>
      </c>
      <c r="B571" s="450"/>
      <c r="C571" s="112" t="s">
        <v>553</v>
      </c>
      <c r="D571" s="88"/>
      <c r="E571" s="445"/>
      <c r="F571" s="10"/>
      <c r="G571" s="447"/>
    </row>
    <row r="572" spans="1:7" ht="15" x14ac:dyDescent="0.25">
      <c r="A572" s="81">
        <f t="shared" si="13"/>
        <v>31</v>
      </c>
      <c r="B572" s="450"/>
      <c r="C572" s="112" t="s">
        <v>554</v>
      </c>
      <c r="D572" s="88"/>
      <c r="E572" s="445"/>
      <c r="F572" s="10"/>
      <c r="G572" s="447"/>
    </row>
    <row r="573" spans="1:7" ht="15" x14ac:dyDescent="0.25">
      <c r="A573" s="81">
        <f t="shared" si="13"/>
        <v>32</v>
      </c>
      <c r="B573" s="450"/>
      <c r="C573" s="112" t="s">
        <v>555</v>
      </c>
      <c r="D573" s="88"/>
      <c r="E573" s="445"/>
      <c r="F573" s="10"/>
      <c r="G573" s="447"/>
    </row>
    <row r="574" spans="1:7" ht="15" x14ac:dyDescent="0.25">
      <c r="A574" s="81">
        <f t="shared" si="13"/>
        <v>33</v>
      </c>
      <c r="B574" s="451"/>
      <c r="C574" s="112" t="s">
        <v>556</v>
      </c>
      <c r="D574" s="88"/>
      <c r="E574" s="445"/>
      <c r="F574" s="10"/>
      <c r="G574" s="447"/>
    </row>
    <row r="575" spans="1:7" ht="15" x14ac:dyDescent="0.25">
      <c r="A575" s="81">
        <f t="shared" si="13"/>
        <v>34</v>
      </c>
      <c r="B575" s="452" t="s">
        <v>557</v>
      </c>
      <c r="C575" s="111" t="s">
        <v>558</v>
      </c>
      <c r="D575" s="86"/>
      <c r="E575" s="445"/>
      <c r="F575" s="10"/>
      <c r="G575" s="447"/>
    </row>
    <row r="576" spans="1:7" ht="30" x14ac:dyDescent="0.25">
      <c r="A576" s="81">
        <f t="shared" si="13"/>
        <v>35</v>
      </c>
      <c r="B576" s="453"/>
      <c r="C576" s="112" t="s">
        <v>559</v>
      </c>
      <c r="D576" s="88"/>
      <c r="E576" s="445"/>
      <c r="F576" s="10"/>
      <c r="G576" s="447"/>
    </row>
    <row r="577" spans="1:7" ht="15" x14ac:dyDescent="0.25">
      <c r="A577" s="81">
        <f t="shared" si="13"/>
        <v>36</v>
      </c>
      <c r="B577" s="453"/>
      <c r="C577" s="112" t="s">
        <v>560</v>
      </c>
      <c r="D577" s="88"/>
      <c r="E577" s="445"/>
      <c r="F577" s="10"/>
      <c r="G577" s="447"/>
    </row>
    <row r="578" spans="1:7" ht="15" x14ac:dyDescent="0.25">
      <c r="A578" s="81">
        <f t="shared" si="13"/>
        <v>37</v>
      </c>
      <c r="B578" s="453"/>
      <c r="C578" s="112"/>
      <c r="D578" s="88"/>
      <c r="E578" s="445"/>
      <c r="F578" s="10"/>
      <c r="G578" s="447"/>
    </row>
    <row r="579" spans="1:7" ht="15" x14ac:dyDescent="0.25">
      <c r="A579" s="81">
        <f t="shared" si="13"/>
        <v>38</v>
      </c>
      <c r="B579" s="453"/>
      <c r="C579" s="112" t="s">
        <v>561</v>
      </c>
      <c r="D579" s="88"/>
      <c r="E579" s="445"/>
      <c r="F579" s="10"/>
      <c r="G579" s="447"/>
    </row>
    <row r="580" spans="1:7" ht="30" x14ac:dyDescent="0.25">
      <c r="A580" s="81">
        <f t="shared" si="13"/>
        <v>39</v>
      </c>
      <c r="B580" s="454"/>
      <c r="C580" s="112" t="s">
        <v>562</v>
      </c>
      <c r="D580" s="88"/>
      <c r="E580" s="445"/>
      <c r="F580" s="10"/>
      <c r="G580" s="447"/>
    </row>
    <row r="581" spans="1:7" ht="15" x14ac:dyDescent="0.25">
      <c r="A581" s="81">
        <f t="shared" si="13"/>
        <v>40</v>
      </c>
      <c r="B581" s="452" t="s">
        <v>563</v>
      </c>
      <c r="C581" s="111" t="s">
        <v>564</v>
      </c>
      <c r="D581" s="86"/>
      <c r="E581" s="445"/>
      <c r="F581" s="10"/>
      <c r="G581" s="447"/>
    </row>
    <row r="582" spans="1:7" ht="15" x14ac:dyDescent="0.25">
      <c r="A582" s="81">
        <f t="shared" si="13"/>
        <v>41</v>
      </c>
      <c r="B582" s="453"/>
      <c r="C582" s="112" t="s">
        <v>565</v>
      </c>
      <c r="D582" s="88"/>
      <c r="E582" s="445"/>
      <c r="F582" s="10"/>
      <c r="G582" s="447"/>
    </row>
    <row r="583" spans="1:7" ht="30" x14ac:dyDescent="0.25">
      <c r="A583" s="81">
        <f t="shared" si="13"/>
        <v>42</v>
      </c>
      <c r="B583" s="453"/>
      <c r="C583" s="112" t="s">
        <v>566</v>
      </c>
      <c r="D583" s="88"/>
      <c r="E583" s="445"/>
      <c r="F583" s="10"/>
      <c r="G583" s="447"/>
    </row>
    <row r="584" spans="1:7" ht="15" x14ac:dyDescent="0.25">
      <c r="A584" s="81">
        <f t="shared" si="13"/>
        <v>43</v>
      </c>
      <c r="B584" s="453"/>
      <c r="C584" s="112"/>
      <c r="D584" s="113"/>
      <c r="E584" s="446"/>
      <c r="F584" s="2"/>
      <c r="G584" s="448"/>
    </row>
    <row r="585" spans="1:7" ht="45" x14ac:dyDescent="0.25">
      <c r="A585" s="81">
        <f t="shared" si="13"/>
        <v>44</v>
      </c>
      <c r="B585" s="453"/>
      <c r="C585" s="112" t="s">
        <v>567</v>
      </c>
      <c r="D585" s="113"/>
      <c r="E585" s="446"/>
      <c r="F585" s="2"/>
      <c r="G585" s="448"/>
    </row>
    <row r="586" spans="1:7" ht="15" x14ac:dyDescent="0.25">
      <c r="A586" s="81">
        <f t="shared" si="13"/>
        <v>45</v>
      </c>
      <c r="B586" s="453"/>
      <c r="C586" s="112" t="s">
        <v>568</v>
      </c>
      <c r="D586" s="113"/>
      <c r="E586" s="446"/>
      <c r="F586" s="2"/>
      <c r="G586" s="448"/>
    </row>
    <row r="587" spans="1:7" ht="15" x14ac:dyDescent="0.25">
      <c r="A587" s="81">
        <f t="shared" si="13"/>
        <v>46</v>
      </c>
      <c r="B587" s="453"/>
      <c r="C587" s="112" t="s">
        <v>569</v>
      </c>
      <c r="D587" s="113"/>
      <c r="E587" s="446"/>
      <c r="F587" s="2"/>
      <c r="G587" s="448"/>
    </row>
    <row r="588" spans="1:7" ht="45" x14ac:dyDescent="0.25">
      <c r="A588" s="81">
        <f t="shared" si="13"/>
        <v>47</v>
      </c>
      <c r="B588" s="454"/>
      <c r="C588" s="114" t="s">
        <v>570</v>
      </c>
      <c r="D588" s="115"/>
      <c r="E588" s="446"/>
      <c r="F588" s="2"/>
      <c r="G588" s="448"/>
    </row>
    <row r="589" spans="1:7" ht="15" x14ac:dyDescent="0.25">
      <c r="A589" s="81">
        <f t="shared" si="13"/>
        <v>48</v>
      </c>
      <c r="B589" s="452" t="s">
        <v>213</v>
      </c>
      <c r="C589" s="111" t="s">
        <v>571</v>
      </c>
      <c r="D589" s="113"/>
      <c r="E589" s="446"/>
      <c r="F589" s="2"/>
      <c r="G589" s="448"/>
    </row>
    <row r="590" spans="1:7" ht="15" x14ac:dyDescent="0.25">
      <c r="A590" s="81">
        <f t="shared" si="13"/>
        <v>49</v>
      </c>
      <c r="B590" s="453"/>
      <c r="C590" s="112" t="s">
        <v>572</v>
      </c>
      <c r="D590" s="113"/>
      <c r="E590" s="446"/>
      <c r="F590" s="2"/>
      <c r="G590" s="448"/>
    </row>
    <row r="591" spans="1:7" ht="15" x14ac:dyDescent="0.25">
      <c r="A591" s="81">
        <f t="shared" si="13"/>
        <v>50</v>
      </c>
      <c r="B591" s="453"/>
      <c r="C591" s="112" t="s">
        <v>573</v>
      </c>
      <c r="D591" s="113"/>
      <c r="E591" s="446"/>
      <c r="F591" s="2"/>
      <c r="G591" s="448"/>
    </row>
    <row r="592" spans="1:7" ht="30" x14ac:dyDescent="0.25">
      <c r="A592" s="81">
        <f t="shared" si="13"/>
        <v>51</v>
      </c>
      <c r="B592" s="453"/>
      <c r="C592" s="112" t="s">
        <v>574</v>
      </c>
      <c r="D592" s="113"/>
      <c r="E592" s="446"/>
      <c r="F592" s="2"/>
      <c r="G592" s="448"/>
    </row>
    <row r="593" spans="1:7" ht="30" x14ac:dyDescent="0.25">
      <c r="A593" s="81">
        <f t="shared" si="13"/>
        <v>52</v>
      </c>
      <c r="B593" s="453"/>
      <c r="C593" s="112" t="s">
        <v>575</v>
      </c>
      <c r="D593" s="113"/>
      <c r="E593" s="446"/>
      <c r="F593" s="2"/>
      <c r="G593" s="448"/>
    </row>
    <row r="594" spans="1:7" ht="45" x14ac:dyDescent="0.25">
      <c r="A594" s="81">
        <f t="shared" si="13"/>
        <v>53</v>
      </c>
      <c r="B594" s="453"/>
      <c r="C594" s="112" t="s">
        <v>576</v>
      </c>
      <c r="D594" s="113"/>
      <c r="E594" s="446"/>
      <c r="F594" s="2"/>
      <c r="G594" s="448"/>
    </row>
    <row r="595" spans="1:7" ht="15" x14ac:dyDescent="0.25">
      <c r="A595" s="81">
        <f t="shared" si="13"/>
        <v>54</v>
      </c>
      <c r="B595" s="453"/>
      <c r="C595" s="112" t="s">
        <v>577</v>
      </c>
      <c r="D595" s="113"/>
      <c r="E595" s="446"/>
      <c r="F595" s="2"/>
      <c r="G595" s="448"/>
    </row>
    <row r="596" spans="1:7" ht="15" x14ac:dyDescent="0.25">
      <c r="A596" s="81">
        <f t="shared" si="13"/>
        <v>55</v>
      </c>
      <c r="B596" s="453"/>
      <c r="C596" s="112" t="s">
        <v>578</v>
      </c>
      <c r="D596" s="113"/>
      <c r="E596" s="446"/>
      <c r="F596" s="2"/>
      <c r="G596" s="448"/>
    </row>
    <row r="597" spans="1:7" ht="45" x14ac:dyDescent="0.25">
      <c r="A597" s="81">
        <f t="shared" si="13"/>
        <v>56</v>
      </c>
      <c r="B597" s="454"/>
      <c r="C597" s="114" t="s">
        <v>579</v>
      </c>
      <c r="D597" s="113"/>
      <c r="E597" s="446"/>
      <c r="F597" s="2"/>
      <c r="G597" s="448"/>
    </row>
    <row r="598" spans="1:7" ht="15" x14ac:dyDescent="0.25">
      <c r="A598" s="81">
        <f t="shared" si="13"/>
        <v>57</v>
      </c>
      <c r="B598" s="449" t="s">
        <v>580</v>
      </c>
      <c r="C598" s="111" t="s">
        <v>581</v>
      </c>
      <c r="D598" s="116"/>
      <c r="E598" s="446"/>
      <c r="F598" s="2"/>
      <c r="G598" s="448"/>
    </row>
    <row r="599" spans="1:7" ht="15" x14ac:dyDescent="0.25">
      <c r="A599" s="81">
        <f t="shared" si="13"/>
        <v>58</v>
      </c>
      <c r="B599" s="450"/>
      <c r="C599" s="112" t="s">
        <v>582</v>
      </c>
      <c r="D599" s="113"/>
      <c r="E599" s="446"/>
      <c r="F599" s="2"/>
      <c r="G599" s="448"/>
    </row>
    <row r="600" spans="1:7" ht="15" x14ac:dyDescent="0.25">
      <c r="A600" s="81">
        <f t="shared" si="13"/>
        <v>59</v>
      </c>
      <c r="B600" s="450"/>
      <c r="C600" s="112" t="s">
        <v>583</v>
      </c>
      <c r="D600" s="113"/>
      <c r="E600" s="446"/>
      <c r="F600" s="2"/>
      <c r="G600" s="448"/>
    </row>
    <row r="601" spans="1:7" ht="15" x14ac:dyDescent="0.25">
      <c r="A601" s="81">
        <f t="shared" si="13"/>
        <v>60</v>
      </c>
      <c r="B601" s="450"/>
      <c r="C601" s="112" t="s">
        <v>584</v>
      </c>
      <c r="D601" s="113"/>
      <c r="E601" s="446"/>
      <c r="F601" s="2"/>
      <c r="G601" s="448"/>
    </row>
    <row r="602" spans="1:7" ht="30" x14ac:dyDescent="0.25">
      <c r="A602" s="81">
        <f t="shared" si="13"/>
        <v>61</v>
      </c>
      <c r="B602" s="450"/>
      <c r="C602" s="112" t="s">
        <v>585</v>
      </c>
      <c r="D602" s="113"/>
      <c r="E602" s="446"/>
      <c r="F602" s="2"/>
      <c r="G602" s="448"/>
    </row>
    <row r="603" spans="1:7" ht="15" x14ac:dyDescent="0.25">
      <c r="A603" s="81">
        <f t="shared" si="13"/>
        <v>62</v>
      </c>
      <c r="B603" s="450"/>
      <c r="C603" s="112" t="s">
        <v>586</v>
      </c>
      <c r="D603" s="113"/>
      <c r="E603" s="446"/>
      <c r="F603" s="2"/>
      <c r="G603" s="448"/>
    </row>
    <row r="604" spans="1:7" ht="45" x14ac:dyDescent="0.25">
      <c r="A604" s="81">
        <f t="shared" si="13"/>
        <v>63</v>
      </c>
      <c r="B604" s="450"/>
      <c r="C604" s="112" t="s">
        <v>587</v>
      </c>
      <c r="D604" s="113"/>
      <c r="E604" s="446"/>
      <c r="F604" s="2"/>
      <c r="G604" s="448"/>
    </row>
    <row r="605" spans="1:7" ht="15" x14ac:dyDescent="0.25">
      <c r="A605" s="81">
        <f t="shared" si="13"/>
        <v>64</v>
      </c>
      <c r="B605" s="451"/>
      <c r="C605" s="114" t="s">
        <v>588</v>
      </c>
      <c r="D605" s="115"/>
      <c r="E605" s="446"/>
      <c r="F605" s="2"/>
      <c r="G605" s="448"/>
    </row>
    <row r="606" spans="1:7" ht="30" x14ac:dyDescent="0.25">
      <c r="A606" s="81">
        <f t="shared" si="13"/>
        <v>65</v>
      </c>
      <c r="B606" s="117" t="s">
        <v>589</v>
      </c>
      <c r="C606" s="118" t="s">
        <v>590</v>
      </c>
      <c r="D606" s="113"/>
      <c r="E606" s="446"/>
      <c r="F606" s="2"/>
      <c r="G606" s="448"/>
    </row>
    <row r="607" spans="1:7" ht="45" x14ac:dyDescent="0.25">
      <c r="A607" s="81">
        <f t="shared" ref="A607:A670" si="14">+A606+1</f>
        <v>66</v>
      </c>
      <c r="B607" s="452" t="s">
        <v>591</v>
      </c>
      <c r="C607" s="119" t="s">
        <v>592</v>
      </c>
      <c r="D607" s="116"/>
      <c r="E607" s="446"/>
      <c r="F607" s="2"/>
      <c r="G607" s="448"/>
    </row>
    <row r="608" spans="1:7" ht="45" x14ac:dyDescent="0.25">
      <c r="A608" s="81">
        <f t="shared" si="14"/>
        <v>67</v>
      </c>
      <c r="B608" s="453"/>
      <c r="C608" s="120" t="s">
        <v>593</v>
      </c>
      <c r="D608" s="113"/>
      <c r="E608" s="446"/>
      <c r="F608" s="2"/>
      <c r="G608" s="448"/>
    </row>
    <row r="609" spans="1:7" ht="15" x14ac:dyDescent="0.25">
      <c r="A609" s="81">
        <f t="shared" si="14"/>
        <v>68</v>
      </c>
      <c r="B609" s="453"/>
      <c r="C609" s="112" t="s">
        <v>594</v>
      </c>
      <c r="D609" s="113"/>
      <c r="E609" s="446"/>
      <c r="F609" s="2"/>
      <c r="G609" s="448"/>
    </row>
    <row r="610" spans="1:7" ht="15" x14ac:dyDescent="0.25">
      <c r="A610" s="81">
        <f t="shared" si="14"/>
        <v>69</v>
      </c>
      <c r="B610" s="453"/>
      <c r="C610" s="112" t="s">
        <v>595</v>
      </c>
      <c r="D610" s="113"/>
      <c r="E610" s="446"/>
      <c r="F610" s="2"/>
      <c r="G610" s="448"/>
    </row>
    <row r="611" spans="1:7" ht="15" x14ac:dyDescent="0.25">
      <c r="A611" s="81">
        <f t="shared" si="14"/>
        <v>70</v>
      </c>
      <c r="B611" s="453"/>
      <c r="C611" s="112" t="s">
        <v>596</v>
      </c>
      <c r="D611" s="113"/>
      <c r="E611" s="446"/>
      <c r="F611" s="2"/>
      <c r="G611" s="448"/>
    </row>
    <row r="612" spans="1:7" ht="15" x14ac:dyDescent="0.25">
      <c r="A612" s="81">
        <f t="shared" si="14"/>
        <v>71</v>
      </c>
      <c r="B612" s="454"/>
      <c r="C612" s="114" t="s">
        <v>597</v>
      </c>
      <c r="D612" s="115"/>
      <c r="E612" s="446"/>
      <c r="F612" s="2"/>
      <c r="G612" s="448"/>
    </row>
    <row r="613" spans="1:7" ht="15" x14ac:dyDescent="0.25">
      <c r="A613" s="81">
        <f t="shared" si="14"/>
        <v>72</v>
      </c>
      <c r="B613" s="452" t="s">
        <v>598</v>
      </c>
      <c r="C613" s="111" t="s">
        <v>599</v>
      </c>
      <c r="D613" s="113"/>
      <c r="E613" s="446"/>
      <c r="F613" s="2"/>
      <c r="G613" s="448"/>
    </row>
    <row r="614" spans="1:7" ht="15" x14ac:dyDescent="0.25">
      <c r="A614" s="81">
        <f t="shared" si="14"/>
        <v>73</v>
      </c>
      <c r="B614" s="453"/>
      <c r="C614" s="112" t="s">
        <v>600</v>
      </c>
      <c r="D614" s="113"/>
      <c r="E614" s="446"/>
      <c r="F614" s="2"/>
      <c r="G614" s="448"/>
    </row>
    <row r="615" spans="1:7" ht="15" x14ac:dyDescent="0.25">
      <c r="A615" s="81">
        <f t="shared" si="14"/>
        <v>74</v>
      </c>
      <c r="B615" s="453"/>
      <c r="C615" s="112" t="s">
        <v>601</v>
      </c>
      <c r="D615" s="113"/>
      <c r="E615" s="446"/>
      <c r="F615" s="2"/>
      <c r="G615" s="448"/>
    </row>
    <row r="616" spans="1:7" ht="15" x14ac:dyDescent="0.25">
      <c r="A616" s="81">
        <f t="shared" si="14"/>
        <v>75</v>
      </c>
      <c r="B616" s="454"/>
      <c r="C616" s="114" t="s">
        <v>602</v>
      </c>
      <c r="D616" s="113"/>
      <c r="E616" s="446"/>
      <c r="F616" s="2"/>
      <c r="G616" s="448"/>
    </row>
    <row r="617" spans="1:7" ht="15" x14ac:dyDescent="0.25">
      <c r="A617" s="81">
        <f t="shared" si="14"/>
        <v>76</v>
      </c>
      <c r="B617" s="121" t="s">
        <v>603</v>
      </c>
      <c r="C617" s="118" t="s">
        <v>604</v>
      </c>
      <c r="D617" s="122"/>
      <c r="E617" s="446"/>
      <c r="F617" s="2"/>
      <c r="G617" s="448"/>
    </row>
    <row r="618" spans="1:7" ht="15" x14ac:dyDescent="0.25">
      <c r="A618" s="81">
        <f t="shared" si="14"/>
        <v>77</v>
      </c>
      <c r="B618" s="455" t="s">
        <v>605</v>
      </c>
      <c r="C618" s="111" t="s">
        <v>606</v>
      </c>
      <c r="D618" s="113"/>
      <c r="E618" s="446"/>
      <c r="F618" s="2"/>
      <c r="G618" s="448"/>
    </row>
    <row r="619" spans="1:7" ht="15" x14ac:dyDescent="0.25">
      <c r="A619" s="81">
        <f t="shared" si="14"/>
        <v>78</v>
      </c>
      <c r="B619" s="456"/>
      <c r="C619" s="112" t="s">
        <v>607</v>
      </c>
      <c r="D619" s="113"/>
      <c r="E619" s="446"/>
      <c r="F619" s="2"/>
      <c r="G619" s="448"/>
    </row>
    <row r="620" spans="1:7" ht="15" x14ac:dyDescent="0.25">
      <c r="A620" s="81">
        <f t="shared" si="14"/>
        <v>79</v>
      </c>
      <c r="B620" s="456"/>
      <c r="C620" s="112" t="s">
        <v>608</v>
      </c>
      <c r="D620" s="113"/>
      <c r="E620" s="446"/>
      <c r="F620" s="2"/>
      <c r="G620" s="448"/>
    </row>
    <row r="621" spans="1:7" ht="15" x14ac:dyDescent="0.25">
      <c r="A621" s="81">
        <f t="shared" si="14"/>
        <v>80</v>
      </c>
      <c r="B621" s="456"/>
      <c r="C621" s="112" t="s">
        <v>609</v>
      </c>
      <c r="D621" s="113"/>
      <c r="E621" s="446"/>
      <c r="F621" s="2"/>
      <c r="G621" s="448"/>
    </row>
    <row r="622" spans="1:7" ht="15" x14ac:dyDescent="0.25">
      <c r="A622" s="81">
        <f t="shared" si="14"/>
        <v>81</v>
      </c>
      <c r="B622" s="456"/>
      <c r="C622" s="112" t="s">
        <v>610</v>
      </c>
      <c r="D622" s="113"/>
      <c r="E622" s="446"/>
      <c r="F622" s="2"/>
      <c r="G622" s="448"/>
    </row>
    <row r="623" spans="1:7" ht="15" x14ac:dyDescent="0.25">
      <c r="A623" s="81">
        <f t="shared" si="14"/>
        <v>82</v>
      </c>
      <c r="B623" s="456"/>
      <c r="C623" s="112" t="s">
        <v>611</v>
      </c>
      <c r="D623" s="113"/>
      <c r="E623" s="446"/>
      <c r="F623" s="2"/>
      <c r="G623" s="448"/>
    </row>
    <row r="624" spans="1:7" ht="15" x14ac:dyDescent="0.25">
      <c r="A624" s="81">
        <f t="shared" si="14"/>
        <v>83</v>
      </c>
      <c r="B624" s="456"/>
      <c r="C624" s="112" t="s">
        <v>612</v>
      </c>
      <c r="D624" s="113"/>
      <c r="E624" s="446"/>
      <c r="F624" s="2"/>
      <c r="G624" s="448"/>
    </row>
    <row r="625" spans="1:7" ht="15" x14ac:dyDescent="0.25">
      <c r="A625" s="81">
        <f t="shared" si="14"/>
        <v>84</v>
      </c>
      <c r="B625" s="456"/>
      <c r="C625" s="112" t="s">
        <v>613</v>
      </c>
      <c r="D625" s="113"/>
      <c r="E625" s="446"/>
      <c r="F625" s="2"/>
      <c r="G625" s="448"/>
    </row>
    <row r="626" spans="1:7" ht="15" x14ac:dyDescent="0.25">
      <c r="A626" s="81">
        <f t="shared" si="14"/>
        <v>85</v>
      </c>
      <c r="B626" s="456"/>
      <c r="C626" s="112" t="s">
        <v>614</v>
      </c>
      <c r="D626" s="113"/>
      <c r="E626" s="446"/>
      <c r="F626" s="2"/>
      <c r="G626" s="448"/>
    </row>
    <row r="627" spans="1:7" ht="15" x14ac:dyDescent="0.25">
      <c r="A627" s="81">
        <f t="shared" si="14"/>
        <v>86</v>
      </c>
      <c r="B627" s="456"/>
      <c r="C627" s="112" t="s">
        <v>615</v>
      </c>
      <c r="D627" s="113"/>
      <c r="E627" s="446"/>
      <c r="F627" s="2"/>
      <c r="G627" s="448"/>
    </row>
    <row r="628" spans="1:7" ht="15" x14ac:dyDescent="0.25">
      <c r="A628" s="81">
        <f t="shared" si="14"/>
        <v>87</v>
      </c>
      <c r="B628" s="456"/>
      <c r="C628" s="112" t="s">
        <v>616</v>
      </c>
      <c r="D628" s="113"/>
      <c r="E628" s="446"/>
      <c r="F628" s="2"/>
      <c r="G628" s="448"/>
    </row>
    <row r="629" spans="1:7" ht="15" x14ac:dyDescent="0.25">
      <c r="A629" s="81">
        <f t="shared" si="14"/>
        <v>88</v>
      </c>
      <c r="B629" s="456"/>
      <c r="C629" s="112" t="s">
        <v>617</v>
      </c>
      <c r="D629" s="113"/>
      <c r="E629" s="446"/>
      <c r="F629" s="2"/>
      <c r="G629" s="448"/>
    </row>
    <row r="630" spans="1:7" ht="15" x14ac:dyDescent="0.25">
      <c r="A630" s="81">
        <f t="shared" si="14"/>
        <v>89</v>
      </c>
      <c r="B630" s="456"/>
      <c r="C630" s="112" t="s">
        <v>618</v>
      </c>
      <c r="D630" s="113"/>
      <c r="E630" s="446"/>
      <c r="F630" s="2"/>
      <c r="G630" s="448"/>
    </row>
    <row r="631" spans="1:7" ht="15" x14ac:dyDescent="0.25">
      <c r="A631" s="81">
        <f t="shared" si="14"/>
        <v>90</v>
      </c>
      <c r="B631" s="457"/>
      <c r="C631" s="114" t="s">
        <v>619</v>
      </c>
      <c r="D631" s="113"/>
      <c r="E631" s="446"/>
      <c r="F631" s="2"/>
      <c r="G631" s="448"/>
    </row>
    <row r="632" spans="1:7" ht="15" x14ac:dyDescent="0.25">
      <c r="A632" s="81">
        <f t="shared" si="14"/>
        <v>91</v>
      </c>
      <c r="B632" s="452" t="s">
        <v>620</v>
      </c>
      <c r="C632" s="111" t="s">
        <v>621</v>
      </c>
      <c r="D632" s="116"/>
      <c r="E632" s="446"/>
      <c r="F632" s="2"/>
      <c r="G632" s="448"/>
    </row>
    <row r="633" spans="1:7" ht="15" x14ac:dyDescent="0.25">
      <c r="A633" s="81">
        <f t="shared" si="14"/>
        <v>92</v>
      </c>
      <c r="B633" s="453"/>
      <c r="C633" s="112" t="s">
        <v>622</v>
      </c>
      <c r="D633" s="113"/>
      <c r="E633" s="446"/>
      <c r="F633" s="2"/>
      <c r="G633" s="448"/>
    </row>
    <row r="634" spans="1:7" ht="15" x14ac:dyDescent="0.25">
      <c r="A634" s="81">
        <f t="shared" si="14"/>
        <v>93</v>
      </c>
      <c r="B634" s="453"/>
      <c r="C634" s="112" t="s">
        <v>623</v>
      </c>
      <c r="D634" s="113"/>
      <c r="E634" s="446"/>
      <c r="F634" s="2"/>
      <c r="G634" s="448"/>
    </row>
    <row r="635" spans="1:7" ht="15" x14ac:dyDescent="0.25">
      <c r="A635" s="81">
        <f t="shared" si="14"/>
        <v>94</v>
      </c>
      <c r="B635" s="453"/>
      <c r="C635" s="112" t="s">
        <v>624</v>
      </c>
      <c r="D635" s="113"/>
      <c r="E635" s="446"/>
      <c r="F635" s="2"/>
      <c r="G635" s="448"/>
    </row>
    <row r="636" spans="1:7" ht="15" x14ac:dyDescent="0.25">
      <c r="A636" s="81">
        <f t="shared" si="14"/>
        <v>95</v>
      </c>
      <c r="B636" s="453"/>
      <c r="C636" s="112" t="s">
        <v>625</v>
      </c>
      <c r="D636" s="113"/>
      <c r="E636" s="446"/>
      <c r="F636" s="2"/>
      <c r="G636" s="448"/>
    </row>
    <row r="637" spans="1:7" ht="15" x14ac:dyDescent="0.25">
      <c r="A637" s="81">
        <f t="shared" si="14"/>
        <v>96</v>
      </c>
      <c r="B637" s="453"/>
      <c r="C637" s="112" t="s">
        <v>626</v>
      </c>
      <c r="D637" s="113"/>
      <c r="E637" s="446"/>
      <c r="F637" s="2"/>
      <c r="G637" s="448"/>
    </row>
    <row r="638" spans="1:7" ht="15" x14ac:dyDescent="0.25">
      <c r="A638" s="81">
        <f t="shared" si="14"/>
        <v>97</v>
      </c>
      <c r="B638" s="454"/>
      <c r="C638" s="114" t="s">
        <v>627</v>
      </c>
      <c r="D638" s="115"/>
      <c r="E638" s="446"/>
      <c r="F638" s="2"/>
      <c r="G638" s="448"/>
    </row>
    <row r="639" spans="1:7" ht="15" x14ac:dyDescent="0.25">
      <c r="A639" s="81">
        <f t="shared" si="14"/>
        <v>98</v>
      </c>
      <c r="B639" s="94" t="s">
        <v>603</v>
      </c>
      <c r="C639" s="98" t="s">
        <v>628</v>
      </c>
      <c r="D639" s="122"/>
      <c r="E639" s="446"/>
      <c r="F639" s="2"/>
      <c r="G639" s="448"/>
    </row>
    <row r="640" spans="1:7" ht="15.75" thickBot="1" x14ac:dyDescent="0.3">
      <c r="A640" s="81">
        <f t="shared" si="14"/>
        <v>99</v>
      </c>
      <c r="B640" s="99" t="s">
        <v>629</v>
      </c>
      <c r="C640" s="123" t="s">
        <v>630</v>
      </c>
      <c r="D640" s="124"/>
      <c r="E640" s="446"/>
      <c r="F640" s="2"/>
      <c r="G640" s="448"/>
    </row>
    <row r="641" spans="1:7" ht="13.5" thickBot="1" x14ac:dyDescent="0.3">
      <c r="A641" s="125" t="s">
        <v>631</v>
      </c>
      <c r="B641" s="126" t="s">
        <v>632</v>
      </c>
      <c r="C641" s="127" t="s">
        <v>633</v>
      </c>
      <c r="D641" s="128">
        <v>15</v>
      </c>
      <c r="E641" s="429" t="str">
        <f>C641</f>
        <v>ACCESS POINT TIPO 2</v>
      </c>
      <c r="F641" s="458"/>
      <c r="G641" s="430"/>
    </row>
    <row r="642" spans="1:7" ht="45" x14ac:dyDescent="0.25">
      <c r="A642" s="56">
        <v>1</v>
      </c>
      <c r="B642" s="129" t="s">
        <v>524</v>
      </c>
      <c r="C642" s="130" t="s">
        <v>525</v>
      </c>
      <c r="D642" s="131"/>
      <c r="E642" s="164"/>
      <c r="F642" s="2"/>
      <c r="G642" s="165"/>
    </row>
    <row r="643" spans="1:7" ht="15" x14ac:dyDescent="0.25">
      <c r="A643" s="15">
        <f t="shared" si="14"/>
        <v>2</v>
      </c>
      <c r="B643" s="129" t="s">
        <v>526</v>
      </c>
      <c r="C643" s="130" t="s">
        <v>634</v>
      </c>
      <c r="D643" s="131"/>
      <c r="E643" s="164"/>
      <c r="F643" s="2"/>
      <c r="G643" s="165"/>
    </row>
    <row r="644" spans="1:7" ht="75" x14ac:dyDescent="0.25">
      <c r="A644" s="15">
        <f t="shared" si="14"/>
        <v>3</v>
      </c>
      <c r="B644" s="132" t="s">
        <v>528</v>
      </c>
      <c r="C644" s="133" t="s">
        <v>635</v>
      </c>
      <c r="D644" s="131"/>
      <c r="E644" s="164"/>
      <c r="F644" s="2"/>
      <c r="G644" s="165"/>
    </row>
    <row r="645" spans="1:7" ht="15" x14ac:dyDescent="0.25">
      <c r="A645" s="15">
        <f t="shared" si="14"/>
        <v>4</v>
      </c>
      <c r="B645" s="129" t="s">
        <v>158</v>
      </c>
      <c r="C645" s="130" t="s">
        <v>636</v>
      </c>
      <c r="D645" s="131"/>
      <c r="E645" s="164"/>
      <c r="F645" s="2"/>
      <c r="G645" s="165"/>
    </row>
    <row r="646" spans="1:7" ht="15" x14ac:dyDescent="0.25">
      <c r="A646" s="15">
        <f t="shared" si="14"/>
        <v>5</v>
      </c>
      <c r="B646" s="459" t="s">
        <v>531</v>
      </c>
      <c r="C646" s="133" t="s">
        <v>532</v>
      </c>
      <c r="D646" s="131"/>
      <c r="E646" s="164"/>
      <c r="F646" s="2"/>
      <c r="G646" s="165"/>
    </row>
    <row r="647" spans="1:7" ht="15" x14ac:dyDescent="0.25">
      <c r="A647" s="15">
        <f t="shared" si="14"/>
        <v>6</v>
      </c>
      <c r="B647" s="460"/>
      <c r="C647" s="134" t="s">
        <v>637</v>
      </c>
      <c r="D647" s="131"/>
      <c r="E647" s="164"/>
      <c r="F647" s="2"/>
      <c r="G647" s="165"/>
    </row>
    <row r="648" spans="1:7" ht="15" x14ac:dyDescent="0.25">
      <c r="A648" s="15">
        <f t="shared" si="14"/>
        <v>7</v>
      </c>
      <c r="B648" s="460"/>
      <c r="C648" s="134" t="s">
        <v>638</v>
      </c>
      <c r="D648" s="131"/>
      <c r="E648" s="164"/>
      <c r="F648" s="2"/>
      <c r="G648" s="165"/>
    </row>
    <row r="649" spans="1:7" ht="15" x14ac:dyDescent="0.25">
      <c r="A649" s="15">
        <f t="shared" si="14"/>
        <v>8</v>
      </c>
      <c r="B649" s="460"/>
      <c r="C649" s="134" t="s">
        <v>639</v>
      </c>
      <c r="D649" s="131"/>
      <c r="E649" s="164"/>
      <c r="F649" s="2"/>
      <c r="G649" s="165"/>
    </row>
    <row r="650" spans="1:7" ht="15" x14ac:dyDescent="0.25">
      <c r="A650" s="15">
        <f t="shared" si="14"/>
        <v>9</v>
      </c>
      <c r="B650" s="460"/>
      <c r="C650" s="134" t="s">
        <v>640</v>
      </c>
      <c r="D650" s="131"/>
      <c r="E650" s="164"/>
      <c r="F650" s="2"/>
      <c r="G650" s="165"/>
    </row>
    <row r="651" spans="1:7" ht="15" x14ac:dyDescent="0.25">
      <c r="A651" s="15">
        <f t="shared" si="14"/>
        <v>10</v>
      </c>
      <c r="B651" s="460"/>
      <c r="C651" s="134" t="s">
        <v>539</v>
      </c>
      <c r="D651" s="131"/>
      <c r="E651" s="164"/>
      <c r="F651" s="2"/>
      <c r="G651" s="165"/>
    </row>
    <row r="652" spans="1:7" ht="15" x14ac:dyDescent="0.25">
      <c r="A652" s="15">
        <f t="shared" si="14"/>
        <v>11</v>
      </c>
      <c r="B652" s="460"/>
      <c r="C652" s="134" t="s">
        <v>641</v>
      </c>
      <c r="D652" s="131"/>
      <c r="E652" s="164"/>
      <c r="F652" s="2"/>
      <c r="G652" s="165"/>
    </row>
    <row r="653" spans="1:7" ht="15" x14ac:dyDescent="0.25">
      <c r="A653" s="15">
        <f t="shared" si="14"/>
        <v>12</v>
      </c>
      <c r="B653" s="460"/>
      <c r="C653" s="134" t="s">
        <v>642</v>
      </c>
      <c r="D653" s="131"/>
      <c r="E653" s="164"/>
      <c r="F653" s="2"/>
      <c r="G653" s="165"/>
    </row>
    <row r="654" spans="1:7" ht="15" x14ac:dyDescent="0.25">
      <c r="A654" s="15">
        <f t="shared" si="14"/>
        <v>13</v>
      </c>
      <c r="B654" s="460"/>
      <c r="C654" s="134" t="s">
        <v>543</v>
      </c>
      <c r="D654" s="131"/>
      <c r="E654" s="164"/>
      <c r="F654" s="2"/>
      <c r="G654" s="165"/>
    </row>
    <row r="655" spans="1:7" ht="15" x14ac:dyDescent="0.25">
      <c r="A655" s="15">
        <f t="shared" si="14"/>
        <v>14</v>
      </c>
      <c r="B655" s="461"/>
      <c r="C655" s="134" t="s">
        <v>643</v>
      </c>
      <c r="D655" s="131"/>
      <c r="E655" s="164"/>
      <c r="F655" s="2"/>
      <c r="G655" s="165"/>
    </row>
    <row r="656" spans="1:7" ht="15" x14ac:dyDescent="0.25">
      <c r="A656" s="15">
        <f t="shared" si="14"/>
        <v>15</v>
      </c>
      <c r="B656" s="459" t="s">
        <v>644</v>
      </c>
      <c r="C656" s="134" t="s">
        <v>547</v>
      </c>
      <c r="D656" s="131"/>
      <c r="E656" s="164"/>
      <c r="F656" s="2"/>
      <c r="G656" s="165"/>
    </row>
    <row r="657" spans="1:7" ht="15" x14ac:dyDescent="0.25">
      <c r="A657" s="15">
        <f t="shared" si="14"/>
        <v>16</v>
      </c>
      <c r="B657" s="460"/>
      <c r="C657" s="134" t="s">
        <v>362</v>
      </c>
      <c r="D657" s="131"/>
      <c r="E657" s="164"/>
      <c r="F657" s="2"/>
      <c r="G657" s="165"/>
    </row>
    <row r="658" spans="1:7" ht="15" x14ac:dyDescent="0.25">
      <c r="A658" s="15">
        <f t="shared" si="14"/>
        <v>17</v>
      </c>
      <c r="B658" s="460"/>
      <c r="C658" s="134" t="s">
        <v>363</v>
      </c>
      <c r="D658" s="131"/>
      <c r="E658" s="164"/>
      <c r="F658" s="2"/>
      <c r="G658" s="165"/>
    </row>
    <row r="659" spans="1:7" ht="15" x14ac:dyDescent="0.25">
      <c r="A659" s="15">
        <f t="shared" si="14"/>
        <v>18</v>
      </c>
      <c r="B659" s="460"/>
      <c r="C659" s="134" t="s">
        <v>366</v>
      </c>
      <c r="D659" s="131"/>
      <c r="E659" s="164"/>
      <c r="F659" s="2"/>
      <c r="G659" s="165"/>
    </row>
    <row r="660" spans="1:7" ht="15" x14ac:dyDescent="0.25">
      <c r="A660" s="15">
        <f t="shared" si="14"/>
        <v>19</v>
      </c>
      <c r="B660" s="460"/>
      <c r="C660" s="134" t="s">
        <v>645</v>
      </c>
      <c r="D660" s="131"/>
      <c r="E660" s="164"/>
      <c r="F660" s="2"/>
      <c r="G660" s="165"/>
    </row>
    <row r="661" spans="1:7" ht="15" x14ac:dyDescent="0.25">
      <c r="A661" s="15">
        <f t="shared" si="14"/>
        <v>20</v>
      </c>
      <c r="B661" s="460"/>
      <c r="C661" s="134" t="s">
        <v>368</v>
      </c>
      <c r="D661" s="131"/>
      <c r="E661" s="164"/>
      <c r="F661" s="2"/>
      <c r="G661" s="165"/>
    </row>
    <row r="662" spans="1:7" ht="15" x14ac:dyDescent="0.25">
      <c r="A662" s="15">
        <f t="shared" si="14"/>
        <v>21</v>
      </c>
      <c r="B662" s="460"/>
      <c r="C662" s="134" t="s">
        <v>646</v>
      </c>
      <c r="D662" s="131"/>
      <c r="E662" s="164"/>
      <c r="F662" s="2"/>
      <c r="G662" s="165"/>
    </row>
    <row r="663" spans="1:7" ht="15" x14ac:dyDescent="0.25">
      <c r="A663" s="15">
        <f t="shared" si="14"/>
        <v>22</v>
      </c>
      <c r="B663" s="460"/>
      <c r="C663" s="134" t="s">
        <v>647</v>
      </c>
      <c r="D663" s="131"/>
      <c r="E663" s="164"/>
      <c r="F663" s="2"/>
      <c r="G663" s="165"/>
    </row>
    <row r="664" spans="1:7" ht="15" x14ac:dyDescent="0.25">
      <c r="A664" s="15">
        <f t="shared" si="14"/>
        <v>23</v>
      </c>
      <c r="B664" s="460"/>
      <c r="C664" s="134" t="s">
        <v>551</v>
      </c>
      <c r="D664" s="131"/>
      <c r="E664" s="164"/>
      <c r="F664" s="2"/>
      <c r="G664" s="165"/>
    </row>
    <row r="665" spans="1:7" ht="15" x14ac:dyDescent="0.25">
      <c r="A665" s="15">
        <f t="shared" si="14"/>
        <v>24</v>
      </c>
      <c r="B665" s="460"/>
      <c r="C665" s="134" t="s">
        <v>648</v>
      </c>
      <c r="D665" s="131"/>
      <c r="E665" s="164"/>
      <c r="F665" s="2"/>
      <c r="G665" s="165"/>
    </row>
    <row r="666" spans="1:7" ht="15" x14ac:dyDescent="0.25">
      <c r="A666" s="15">
        <f t="shared" si="14"/>
        <v>25</v>
      </c>
      <c r="B666" s="460"/>
      <c r="C666" s="134" t="s">
        <v>649</v>
      </c>
      <c r="D666" s="131"/>
      <c r="E666" s="164"/>
      <c r="F666" s="2"/>
      <c r="G666" s="165"/>
    </row>
    <row r="667" spans="1:7" ht="15" x14ac:dyDescent="0.25">
      <c r="A667" s="15">
        <f t="shared" si="14"/>
        <v>26</v>
      </c>
      <c r="B667" s="461"/>
      <c r="C667" s="134" t="s">
        <v>650</v>
      </c>
      <c r="D667" s="131"/>
      <c r="E667" s="164"/>
      <c r="F667" s="2"/>
      <c r="G667" s="165"/>
    </row>
    <row r="668" spans="1:7" ht="15" x14ac:dyDescent="0.25">
      <c r="A668" s="15">
        <f t="shared" si="14"/>
        <v>27</v>
      </c>
      <c r="B668" s="462" t="s">
        <v>557</v>
      </c>
      <c r="C668" s="130" t="s">
        <v>651</v>
      </c>
      <c r="D668" s="131"/>
      <c r="E668" s="164"/>
      <c r="F668" s="2"/>
      <c r="G668" s="165"/>
    </row>
    <row r="669" spans="1:7" ht="30" x14ac:dyDescent="0.25">
      <c r="A669" s="15">
        <f t="shared" si="14"/>
        <v>28</v>
      </c>
      <c r="B669" s="463"/>
      <c r="C669" s="130" t="s">
        <v>652</v>
      </c>
      <c r="D669" s="131"/>
      <c r="E669" s="164"/>
      <c r="F669" s="2"/>
      <c r="G669" s="165"/>
    </row>
    <row r="670" spans="1:7" ht="15" x14ac:dyDescent="0.25">
      <c r="A670" s="15">
        <f t="shared" si="14"/>
        <v>29</v>
      </c>
      <c r="B670" s="463"/>
      <c r="C670" s="130" t="s">
        <v>653</v>
      </c>
      <c r="D670" s="131"/>
      <c r="E670" s="164"/>
      <c r="F670" s="2"/>
      <c r="G670" s="165"/>
    </row>
    <row r="671" spans="1:7" ht="15" x14ac:dyDescent="0.25">
      <c r="A671" s="15">
        <f t="shared" ref="A671:A692" si="15">+A670+1</f>
        <v>30</v>
      </c>
      <c r="B671" s="463"/>
      <c r="C671" s="130" t="s">
        <v>654</v>
      </c>
      <c r="D671" s="131"/>
      <c r="E671" s="164"/>
      <c r="F671" s="2"/>
      <c r="G671" s="165"/>
    </row>
    <row r="672" spans="1:7" ht="15" x14ac:dyDescent="0.25">
      <c r="A672" s="15">
        <f t="shared" si="15"/>
        <v>31</v>
      </c>
      <c r="B672" s="463"/>
      <c r="C672" s="130" t="s">
        <v>655</v>
      </c>
      <c r="D672" s="131"/>
      <c r="E672" s="164"/>
      <c r="F672" s="2"/>
      <c r="G672" s="165"/>
    </row>
    <row r="673" spans="1:7" ht="15" x14ac:dyDescent="0.25">
      <c r="A673" s="15">
        <f t="shared" si="15"/>
        <v>32</v>
      </c>
      <c r="B673" s="464"/>
      <c r="C673" s="130" t="s">
        <v>656</v>
      </c>
      <c r="D673" s="131"/>
      <c r="E673" s="164"/>
      <c r="F673" s="2"/>
      <c r="G673" s="165"/>
    </row>
    <row r="674" spans="1:7" ht="15" x14ac:dyDescent="0.25">
      <c r="A674" s="15">
        <f t="shared" si="15"/>
        <v>33</v>
      </c>
      <c r="B674" s="459" t="s">
        <v>213</v>
      </c>
      <c r="C674" s="133" t="s">
        <v>571</v>
      </c>
      <c r="D674" s="131"/>
      <c r="E674" s="164"/>
      <c r="F674" s="2"/>
      <c r="G674" s="165"/>
    </row>
    <row r="675" spans="1:7" ht="15" x14ac:dyDescent="0.25">
      <c r="A675" s="15">
        <f t="shared" si="15"/>
        <v>34</v>
      </c>
      <c r="B675" s="460"/>
      <c r="C675" s="133" t="s">
        <v>572</v>
      </c>
      <c r="D675" s="131"/>
      <c r="E675" s="164"/>
      <c r="F675" s="2"/>
      <c r="G675" s="165"/>
    </row>
    <row r="676" spans="1:7" ht="15" x14ac:dyDescent="0.25">
      <c r="A676" s="15">
        <f t="shared" si="15"/>
        <v>35</v>
      </c>
      <c r="B676" s="460"/>
      <c r="C676" s="133" t="s">
        <v>657</v>
      </c>
      <c r="D676" s="131"/>
      <c r="E676" s="164"/>
      <c r="F676" s="2"/>
      <c r="G676" s="165"/>
    </row>
    <row r="677" spans="1:7" ht="15" x14ac:dyDescent="0.25">
      <c r="A677" s="15">
        <f t="shared" si="15"/>
        <v>36</v>
      </c>
      <c r="B677" s="460"/>
      <c r="C677" s="133" t="s">
        <v>658</v>
      </c>
      <c r="D677" s="131"/>
      <c r="E677" s="164"/>
      <c r="F677" s="2"/>
      <c r="G677" s="165"/>
    </row>
    <row r="678" spans="1:7" ht="30" x14ac:dyDescent="0.25">
      <c r="A678" s="15">
        <f t="shared" si="15"/>
        <v>37</v>
      </c>
      <c r="B678" s="460"/>
      <c r="C678" s="133" t="s">
        <v>659</v>
      </c>
      <c r="D678" s="131"/>
      <c r="E678" s="164"/>
      <c r="F678" s="2"/>
      <c r="G678" s="165"/>
    </row>
    <row r="679" spans="1:7" ht="30" x14ac:dyDescent="0.25">
      <c r="A679" s="15">
        <f t="shared" si="15"/>
        <v>38</v>
      </c>
      <c r="B679" s="461"/>
      <c r="C679" s="133" t="s">
        <v>660</v>
      </c>
      <c r="D679" s="131"/>
      <c r="E679" s="164"/>
      <c r="F679" s="2"/>
      <c r="G679" s="165"/>
    </row>
    <row r="680" spans="1:7" ht="15" x14ac:dyDescent="0.25">
      <c r="A680" s="15">
        <f t="shared" si="15"/>
        <v>39</v>
      </c>
      <c r="B680" s="459" t="s">
        <v>591</v>
      </c>
      <c r="C680" s="133" t="s">
        <v>571</v>
      </c>
      <c r="D680" s="131"/>
      <c r="E680" s="164"/>
      <c r="F680" s="2"/>
      <c r="G680" s="165"/>
    </row>
    <row r="681" spans="1:7" ht="15" x14ac:dyDescent="0.25">
      <c r="A681" s="15">
        <f t="shared" si="15"/>
        <v>40</v>
      </c>
      <c r="B681" s="460"/>
      <c r="C681" s="133" t="s">
        <v>191</v>
      </c>
      <c r="D681" s="131"/>
      <c r="E681" s="164"/>
      <c r="F681" s="2"/>
      <c r="G681" s="165"/>
    </row>
    <row r="682" spans="1:7" ht="15" x14ac:dyDescent="0.25">
      <c r="A682" s="15">
        <f t="shared" si="15"/>
        <v>41</v>
      </c>
      <c r="B682" s="460"/>
      <c r="C682" s="133" t="s">
        <v>661</v>
      </c>
      <c r="D682" s="131"/>
      <c r="E682" s="164"/>
      <c r="F682" s="2"/>
      <c r="G682" s="165"/>
    </row>
    <row r="683" spans="1:7" ht="15" x14ac:dyDescent="0.25">
      <c r="A683" s="15">
        <f t="shared" si="15"/>
        <v>42</v>
      </c>
      <c r="B683" s="460"/>
      <c r="C683" s="133" t="s">
        <v>595</v>
      </c>
      <c r="D683" s="131"/>
      <c r="E683" s="164"/>
      <c r="F683" s="2"/>
      <c r="G683" s="165"/>
    </row>
    <row r="684" spans="1:7" ht="30" x14ac:dyDescent="0.25">
      <c r="A684" s="15">
        <f t="shared" si="15"/>
        <v>43</v>
      </c>
      <c r="B684" s="461"/>
      <c r="C684" s="133" t="s">
        <v>662</v>
      </c>
      <c r="D684" s="131"/>
      <c r="E684" s="164"/>
      <c r="F684" s="2"/>
      <c r="G684" s="165"/>
    </row>
    <row r="685" spans="1:7" ht="15" x14ac:dyDescent="0.25">
      <c r="A685" s="15">
        <f t="shared" si="15"/>
        <v>44</v>
      </c>
      <c r="B685" s="459" t="s">
        <v>598</v>
      </c>
      <c r="C685" s="133" t="s">
        <v>599</v>
      </c>
      <c r="D685" s="131"/>
      <c r="E685" s="164"/>
      <c r="F685" s="2"/>
      <c r="G685" s="165"/>
    </row>
    <row r="686" spans="1:7" ht="15" x14ac:dyDescent="0.25">
      <c r="A686" s="15">
        <f t="shared" si="15"/>
        <v>45</v>
      </c>
      <c r="B686" s="460"/>
      <c r="C686" s="133" t="s">
        <v>600</v>
      </c>
      <c r="D686" s="131"/>
      <c r="E686" s="164"/>
      <c r="F686" s="2"/>
      <c r="G686" s="165"/>
    </row>
    <row r="687" spans="1:7" ht="15" x14ac:dyDescent="0.25">
      <c r="A687" s="15">
        <f t="shared" si="15"/>
        <v>46</v>
      </c>
      <c r="B687" s="460"/>
      <c r="C687" s="133" t="s">
        <v>663</v>
      </c>
      <c r="D687" s="131"/>
      <c r="E687" s="164"/>
      <c r="F687" s="2"/>
      <c r="G687" s="165"/>
    </row>
    <row r="688" spans="1:7" ht="15" x14ac:dyDescent="0.25">
      <c r="A688" s="15">
        <f t="shared" si="15"/>
        <v>47</v>
      </c>
      <c r="B688" s="460"/>
      <c r="C688" s="133" t="s">
        <v>602</v>
      </c>
      <c r="D688" s="131"/>
      <c r="E688" s="164"/>
      <c r="F688" s="2"/>
      <c r="G688" s="165"/>
    </row>
    <row r="689" spans="1:7" ht="15" x14ac:dyDescent="0.25">
      <c r="A689" s="15">
        <f t="shared" si="15"/>
        <v>48</v>
      </c>
      <c r="B689" s="460"/>
      <c r="C689" s="133" t="s">
        <v>664</v>
      </c>
      <c r="D689" s="131"/>
      <c r="E689" s="164"/>
      <c r="F689" s="2"/>
      <c r="G689" s="165"/>
    </row>
    <row r="690" spans="1:7" ht="15" x14ac:dyDescent="0.25">
      <c r="A690" s="15">
        <f t="shared" si="15"/>
        <v>49</v>
      </c>
      <c r="B690" s="461"/>
      <c r="C690" s="133" t="s">
        <v>665</v>
      </c>
      <c r="D690" s="131"/>
      <c r="E690" s="164"/>
      <c r="F690" s="2"/>
      <c r="G690" s="165"/>
    </row>
    <row r="691" spans="1:7" ht="15" x14ac:dyDescent="0.25">
      <c r="A691" s="15">
        <f t="shared" si="15"/>
        <v>50</v>
      </c>
      <c r="B691" s="135" t="s">
        <v>603</v>
      </c>
      <c r="C691" s="133" t="s">
        <v>628</v>
      </c>
      <c r="D691" s="131"/>
      <c r="E691" s="164"/>
      <c r="F691" s="2"/>
      <c r="G691" s="165"/>
    </row>
    <row r="692" spans="1:7" ht="15.75" thickBot="1" x14ac:dyDescent="0.3">
      <c r="A692" s="15">
        <f t="shared" si="15"/>
        <v>51</v>
      </c>
      <c r="B692" s="135" t="s">
        <v>629</v>
      </c>
      <c r="C692" s="133" t="s">
        <v>630</v>
      </c>
      <c r="D692" s="131"/>
      <c r="E692" s="164"/>
      <c r="F692" s="2"/>
      <c r="G692" s="165"/>
    </row>
    <row r="693" spans="1:7" ht="13.5" thickBot="1" x14ac:dyDescent="0.3">
      <c r="A693" s="30" t="s">
        <v>666</v>
      </c>
      <c r="B693" s="136" t="s">
        <v>48</v>
      </c>
      <c r="C693" s="137" t="s">
        <v>667</v>
      </c>
      <c r="D693" s="138">
        <v>10</v>
      </c>
      <c r="E693" s="429" t="str">
        <f>C693</f>
        <v>ACCESS POINT TIPO 3</v>
      </c>
      <c r="F693" s="465"/>
      <c r="G693" s="430"/>
    </row>
    <row r="694" spans="1:7" ht="12.75" customHeight="1" x14ac:dyDescent="0.25">
      <c r="A694" s="56">
        <v>1</v>
      </c>
      <c r="B694" s="139" t="s">
        <v>524</v>
      </c>
      <c r="C694" s="352" t="s">
        <v>525</v>
      </c>
      <c r="D694" s="466"/>
      <c r="E694" s="164"/>
      <c r="F694" s="140"/>
      <c r="G694" s="165"/>
    </row>
    <row r="695" spans="1:7" ht="15" x14ac:dyDescent="0.25">
      <c r="A695" s="56">
        <v>2</v>
      </c>
      <c r="B695" s="139" t="s">
        <v>526</v>
      </c>
      <c r="C695" s="98" t="s">
        <v>668</v>
      </c>
      <c r="D695" s="141"/>
      <c r="E695" s="164"/>
      <c r="F695" s="140"/>
      <c r="G695" s="165"/>
    </row>
    <row r="696" spans="1:7" ht="75" customHeight="1" x14ac:dyDescent="0.25">
      <c r="A696" s="56">
        <v>3</v>
      </c>
      <c r="B696" s="139" t="s">
        <v>528</v>
      </c>
      <c r="C696" s="352" t="s">
        <v>669</v>
      </c>
      <c r="D696" s="466"/>
      <c r="E696" s="164"/>
      <c r="F696" s="140"/>
      <c r="G696" s="165"/>
    </row>
    <row r="697" spans="1:7" ht="15" x14ac:dyDescent="0.25">
      <c r="A697" s="56">
        <v>4</v>
      </c>
      <c r="B697" s="95" t="s">
        <v>158</v>
      </c>
      <c r="C697" s="108" t="s">
        <v>636</v>
      </c>
      <c r="D697" s="141"/>
      <c r="E697" s="164"/>
      <c r="F697" s="140"/>
      <c r="G697" s="165"/>
    </row>
    <row r="698" spans="1:7" ht="15" x14ac:dyDescent="0.25">
      <c r="A698" s="56">
        <v>5</v>
      </c>
      <c r="B698" s="467" t="s">
        <v>531</v>
      </c>
      <c r="C698" s="142" t="s">
        <v>532</v>
      </c>
      <c r="D698" s="143"/>
      <c r="E698" s="164"/>
      <c r="F698" s="140"/>
      <c r="G698" s="165"/>
    </row>
    <row r="699" spans="1:7" ht="15" x14ac:dyDescent="0.25">
      <c r="A699" s="56">
        <v>6</v>
      </c>
      <c r="B699" s="468"/>
      <c r="C699" s="109" t="s">
        <v>533</v>
      </c>
      <c r="D699" s="144"/>
      <c r="E699" s="164"/>
      <c r="F699" s="140"/>
      <c r="G699" s="165"/>
    </row>
    <row r="700" spans="1:7" ht="15" x14ac:dyDescent="0.25">
      <c r="A700" s="56">
        <v>7</v>
      </c>
      <c r="B700" s="468"/>
      <c r="C700" s="109" t="s">
        <v>638</v>
      </c>
      <c r="D700" s="144"/>
      <c r="E700" s="164"/>
      <c r="F700" s="140"/>
      <c r="G700" s="165"/>
    </row>
    <row r="701" spans="1:7" ht="15" x14ac:dyDescent="0.25">
      <c r="A701" s="56">
        <v>8</v>
      </c>
      <c r="B701" s="468"/>
      <c r="C701" s="109" t="s">
        <v>670</v>
      </c>
      <c r="D701" s="144"/>
      <c r="E701" s="164"/>
      <c r="F701" s="140"/>
      <c r="G701" s="165"/>
    </row>
    <row r="702" spans="1:7" ht="15" x14ac:dyDescent="0.25">
      <c r="A702" s="56">
        <v>9</v>
      </c>
      <c r="B702" s="468"/>
      <c r="C702" s="109" t="s">
        <v>671</v>
      </c>
      <c r="D702" s="144"/>
      <c r="E702" s="164"/>
      <c r="F702" s="140"/>
      <c r="G702" s="165"/>
    </row>
    <row r="703" spans="1:7" ht="15" x14ac:dyDescent="0.25">
      <c r="A703" s="56">
        <v>10</v>
      </c>
      <c r="B703" s="468"/>
      <c r="C703" s="109" t="s">
        <v>672</v>
      </c>
      <c r="D703" s="144"/>
      <c r="E703" s="164"/>
      <c r="F703" s="140"/>
      <c r="G703" s="165"/>
    </row>
    <row r="704" spans="1:7" ht="15" x14ac:dyDescent="0.25">
      <c r="A704" s="56">
        <v>11</v>
      </c>
      <c r="B704" s="468"/>
      <c r="C704" s="109" t="s">
        <v>539</v>
      </c>
      <c r="D704" s="144"/>
      <c r="E704" s="164"/>
      <c r="F704" s="140"/>
      <c r="G704" s="165"/>
    </row>
    <row r="705" spans="1:7" ht="15" x14ac:dyDescent="0.25">
      <c r="A705" s="56">
        <v>12</v>
      </c>
      <c r="B705" s="468"/>
      <c r="C705" s="109" t="s">
        <v>673</v>
      </c>
      <c r="D705" s="144"/>
      <c r="E705" s="164"/>
      <c r="F705" s="140"/>
      <c r="G705" s="165"/>
    </row>
    <row r="706" spans="1:7" ht="15" x14ac:dyDescent="0.25">
      <c r="A706" s="56">
        <v>13</v>
      </c>
      <c r="B706" s="468"/>
      <c r="C706" s="109" t="s">
        <v>642</v>
      </c>
      <c r="D706" s="144"/>
      <c r="E706" s="164"/>
      <c r="F706" s="140"/>
      <c r="G706" s="165"/>
    </row>
    <row r="707" spans="1:7" ht="30" x14ac:dyDescent="0.25">
      <c r="A707" s="56">
        <v>14</v>
      </c>
      <c r="B707" s="468"/>
      <c r="C707" s="109" t="s">
        <v>543</v>
      </c>
      <c r="D707" s="144"/>
      <c r="E707" s="164"/>
      <c r="F707" s="140"/>
      <c r="G707" s="165"/>
    </row>
    <row r="708" spans="1:7" ht="15" x14ac:dyDescent="0.25">
      <c r="A708" s="56">
        <v>15</v>
      </c>
      <c r="B708" s="469"/>
      <c r="C708" s="145" t="s">
        <v>544</v>
      </c>
      <c r="D708" s="146"/>
      <c r="E708" s="164"/>
      <c r="F708" s="140"/>
      <c r="G708" s="165"/>
    </row>
    <row r="709" spans="1:7" ht="15" x14ac:dyDescent="0.25">
      <c r="A709" s="56">
        <v>16</v>
      </c>
      <c r="B709" s="467" t="s">
        <v>644</v>
      </c>
      <c r="C709" s="142" t="s">
        <v>547</v>
      </c>
      <c r="D709" s="143"/>
      <c r="E709" s="164"/>
      <c r="F709" s="140"/>
      <c r="G709" s="165"/>
    </row>
    <row r="710" spans="1:7" ht="15" x14ac:dyDescent="0.25">
      <c r="A710" s="56">
        <v>17</v>
      </c>
      <c r="B710" s="468"/>
      <c r="C710" s="109" t="s">
        <v>362</v>
      </c>
      <c r="D710" s="144"/>
      <c r="E710" s="164"/>
      <c r="F710" s="140"/>
      <c r="G710" s="165"/>
    </row>
    <row r="711" spans="1:7" ht="15" x14ac:dyDescent="0.25">
      <c r="A711" s="56">
        <v>18</v>
      </c>
      <c r="B711" s="468"/>
      <c r="C711" s="109" t="s">
        <v>363</v>
      </c>
      <c r="D711" s="144"/>
      <c r="E711" s="164"/>
      <c r="F711" s="140"/>
      <c r="G711" s="165"/>
    </row>
    <row r="712" spans="1:7" ht="15" x14ac:dyDescent="0.25">
      <c r="A712" s="56">
        <v>19</v>
      </c>
      <c r="B712" s="468"/>
      <c r="C712" s="109" t="s">
        <v>366</v>
      </c>
      <c r="D712" s="144"/>
      <c r="E712" s="164"/>
      <c r="F712" s="140"/>
      <c r="G712" s="165"/>
    </row>
    <row r="713" spans="1:7" ht="15" x14ac:dyDescent="0.25">
      <c r="A713" s="56">
        <v>20</v>
      </c>
      <c r="B713" s="468"/>
      <c r="C713" s="109" t="s">
        <v>645</v>
      </c>
      <c r="D713" s="144"/>
      <c r="E713" s="164"/>
      <c r="F713" s="140"/>
      <c r="G713" s="165"/>
    </row>
    <row r="714" spans="1:7" ht="15" x14ac:dyDescent="0.25">
      <c r="A714" s="56">
        <v>21</v>
      </c>
      <c r="B714" s="468"/>
      <c r="C714" s="109" t="s">
        <v>368</v>
      </c>
      <c r="D714" s="144"/>
      <c r="E714" s="164"/>
      <c r="F714" s="140"/>
      <c r="G714" s="165"/>
    </row>
    <row r="715" spans="1:7" ht="15" x14ac:dyDescent="0.25">
      <c r="A715" s="56">
        <v>22</v>
      </c>
      <c r="B715" s="468"/>
      <c r="C715" s="109" t="s">
        <v>370</v>
      </c>
      <c r="D715" s="144"/>
      <c r="E715" s="164"/>
      <c r="F715" s="140"/>
      <c r="G715" s="165"/>
    </row>
    <row r="716" spans="1:7" ht="15" x14ac:dyDescent="0.25">
      <c r="A716" s="56">
        <v>23</v>
      </c>
      <c r="B716" s="468"/>
      <c r="C716" s="109" t="s">
        <v>647</v>
      </c>
      <c r="D716" s="144"/>
      <c r="E716" s="164"/>
      <c r="F716" s="140"/>
      <c r="G716" s="165"/>
    </row>
    <row r="717" spans="1:7" ht="15" x14ac:dyDescent="0.25">
      <c r="A717" s="56">
        <v>24</v>
      </c>
      <c r="B717" s="468"/>
      <c r="C717" s="109" t="s">
        <v>551</v>
      </c>
      <c r="D717" s="144"/>
      <c r="E717" s="164"/>
      <c r="F717" s="140"/>
      <c r="G717" s="165"/>
    </row>
    <row r="718" spans="1:7" ht="15" x14ac:dyDescent="0.25">
      <c r="A718" s="56">
        <v>25</v>
      </c>
      <c r="B718" s="468"/>
      <c r="C718" s="109" t="s">
        <v>648</v>
      </c>
      <c r="D718" s="144"/>
      <c r="E718" s="164"/>
      <c r="F718" s="140"/>
      <c r="G718" s="165"/>
    </row>
    <row r="719" spans="1:7" ht="15" x14ac:dyDescent="0.25">
      <c r="A719" s="56">
        <v>26</v>
      </c>
      <c r="B719" s="469"/>
      <c r="C719" s="145" t="s">
        <v>650</v>
      </c>
      <c r="D719" s="146"/>
      <c r="E719" s="164"/>
      <c r="F719" s="140"/>
      <c r="G719" s="165"/>
    </row>
    <row r="720" spans="1:7" ht="15" x14ac:dyDescent="0.25">
      <c r="A720" s="56">
        <v>27</v>
      </c>
      <c r="B720" s="470" t="s">
        <v>557</v>
      </c>
      <c r="C720" s="142" t="s">
        <v>651</v>
      </c>
      <c r="D720" s="143"/>
      <c r="E720" s="164"/>
      <c r="F720" s="140"/>
      <c r="G720" s="165"/>
    </row>
    <row r="721" spans="1:7" ht="30" x14ac:dyDescent="0.25">
      <c r="A721" s="56">
        <v>28</v>
      </c>
      <c r="B721" s="471"/>
      <c r="C721" s="109" t="s">
        <v>674</v>
      </c>
      <c r="D721" s="144"/>
      <c r="E721" s="164"/>
      <c r="F721" s="140"/>
      <c r="G721" s="165"/>
    </row>
    <row r="722" spans="1:7" ht="15" x14ac:dyDescent="0.25">
      <c r="A722" s="56">
        <v>29</v>
      </c>
      <c r="B722" s="471"/>
      <c r="C722" s="109" t="s">
        <v>675</v>
      </c>
      <c r="D722" s="144"/>
      <c r="E722" s="164"/>
      <c r="F722" s="140"/>
      <c r="G722" s="165"/>
    </row>
    <row r="723" spans="1:7" ht="15" x14ac:dyDescent="0.25">
      <c r="A723" s="56">
        <v>30</v>
      </c>
      <c r="B723" s="471"/>
      <c r="C723" s="109" t="s">
        <v>676</v>
      </c>
      <c r="D723" s="144"/>
      <c r="E723" s="164"/>
      <c r="F723" s="140"/>
      <c r="G723" s="165"/>
    </row>
    <row r="724" spans="1:7" ht="15" x14ac:dyDescent="0.25">
      <c r="A724" s="56">
        <v>31</v>
      </c>
      <c r="B724" s="471"/>
      <c r="C724" s="109" t="s">
        <v>677</v>
      </c>
      <c r="D724" s="144"/>
      <c r="E724" s="164"/>
      <c r="F724" s="140"/>
      <c r="G724" s="165"/>
    </row>
    <row r="725" spans="1:7" ht="15" x14ac:dyDescent="0.25">
      <c r="A725" s="56">
        <v>32</v>
      </c>
      <c r="B725" s="472"/>
      <c r="C725" s="145" t="s">
        <v>678</v>
      </c>
      <c r="D725" s="146"/>
      <c r="E725" s="164"/>
      <c r="F725" s="140"/>
      <c r="G725" s="165"/>
    </row>
    <row r="726" spans="1:7" ht="15" x14ac:dyDescent="0.25">
      <c r="A726" s="56">
        <v>33</v>
      </c>
      <c r="B726" s="470" t="s">
        <v>213</v>
      </c>
      <c r="C726" s="142" t="s">
        <v>571</v>
      </c>
      <c r="D726" s="143"/>
      <c r="E726" s="164"/>
      <c r="F726" s="140"/>
      <c r="G726" s="165"/>
    </row>
    <row r="727" spans="1:7" ht="15" x14ac:dyDescent="0.25">
      <c r="A727" s="56">
        <v>34</v>
      </c>
      <c r="B727" s="471"/>
      <c r="C727" s="109" t="s">
        <v>572</v>
      </c>
      <c r="D727" s="144"/>
      <c r="E727" s="164"/>
      <c r="F727" s="140"/>
      <c r="G727" s="165"/>
    </row>
    <row r="728" spans="1:7" ht="15" x14ac:dyDescent="0.25">
      <c r="A728" s="56">
        <v>35</v>
      </c>
      <c r="B728" s="471"/>
      <c r="C728" s="109" t="s">
        <v>657</v>
      </c>
      <c r="D728" s="144"/>
      <c r="E728" s="164"/>
      <c r="F728" s="140"/>
      <c r="G728" s="165"/>
    </row>
    <row r="729" spans="1:7" ht="15" x14ac:dyDescent="0.25">
      <c r="A729" s="56">
        <v>36</v>
      </c>
      <c r="B729" s="471"/>
      <c r="C729" s="109" t="s">
        <v>658</v>
      </c>
      <c r="D729" s="144"/>
      <c r="E729" s="164"/>
      <c r="F729" s="140"/>
      <c r="G729" s="165"/>
    </row>
    <row r="730" spans="1:7" ht="30" x14ac:dyDescent="0.25">
      <c r="A730" s="56">
        <v>37</v>
      </c>
      <c r="B730" s="471"/>
      <c r="C730" s="109" t="s">
        <v>659</v>
      </c>
      <c r="D730" s="144"/>
      <c r="E730" s="164"/>
      <c r="F730" s="140"/>
      <c r="G730" s="165"/>
    </row>
    <row r="731" spans="1:7" ht="30" x14ac:dyDescent="0.25">
      <c r="A731" s="56">
        <v>38</v>
      </c>
      <c r="B731" s="472"/>
      <c r="C731" s="145" t="s">
        <v>660</v>
      </c>
      <c r="D731" s="146"/>
      <c r="E731" s="164"/>
      <c r="F731" s="140"/>
      <c r="G731" s="165"/>
    </row>
    <row r="732" spans="1:7" ht="15" x14ac:dyDescent="0.25">
      <c r="A732" s="56">
        <v>39</v>
      </c>
      <c r="B732" s="470" t="s">
        <v>591</v>
      </c>
      <c r="C732" s="142" t="s">
        <v>571</v>
      </c>
      <c r="D732" s="143"/>
      <c r="E732" s="164"/>
      <c r="F732" s="140"/>
      <c r="G732" s="165"/>
    </row>
    <row r="733" spans="1:7" ht="15" x14ac:dyDescent="0.25">
      <c r="A733" s="56">
        <v>40</v>
      </c>
      <c r="B733" s="471"/>
      <c r="C733" s="109" t="s">
        <v>191</v>
      </c>
      <c r="D733" s="144"/>
      <c r="E733" s="164"/>
      <c r="F733" s="140"/>
      <c r="G733" s="165"/>
    </row>
    <row r="734" spans="1:7" ht="15" x14ac:dyDescent="0.25">
      <c r="A734" s="56">
        <v>41</v>
      </c>
      <c r="B734" s="471"/>
      <c r="C734" s="109" t="s">
        <v>661</v>
      </c>
      <c r="D734" s="144"/>
      <c r="E734" s="164"/>
      <c r="F734" s="140"/>
      <c r="G734" s="165"/>
    </row>
    <row r="735" spans="1:7" ht="15" x14ac:dyDescent="0.25">
      <c r="A735" s="56">
        <v>42</v>
      </c>
      <c r="B735" s="471"/>
      <c r="C735" s="109" t="s">
        <v>595</v>
      </c>
      <c r="D735" s="144"/>
      <c r="E735" s="164"/>
      <c r="F735" s="140"/>
      <c r="G735" s="165"/>
    </row>
    <row r="736" spans="1:7" ht="30" x14ac:dyDescent="0.25">
      <c r="A736" s="56">
        <v>43</v>
      </c>
      <c r="B736" s="472"/>
      <c r="C736" s="145" t="s">
        <v>662</v>
      </c>
      <c r="D736" s="146"/>
      <c r="E736" s="164"/>
      <c r="F736" s="140"/>
      <c r="G736" s="165"/>
    </row>
    <row r="737" spans="1:7" ht="15" x14ac:dyDescent="0.25">
      <c r="A737" s="56">
        <v>44</v>
      </c>
      <c r="B737" s="470" t="s">
        <v>598</v>
      </c>
      <c r="C737" s="142" t="s">
        <v>599</v>
      </c>
      <c r="D737" s="143"/>
      <c r="E737" s="164"/>
      <c r="F737" s="140"/>
      <c r="G737" s="165"/>
    </row>
    <row r="738" spans="1:7" ht="15" x14ac:dyDescent="0.25">
      <c r="A738" s="56">
        <v>45</v>
      </c>
      <c r="B738" s="471"/>
      <c r="C738" s="109" t="s">
        <v>600</v>
      </c>
      <c r="D738" s="144"/>
      <c r="E738" s="164"/>
      <c r="F738" s="140"/>
      <c r="G738" s="165"/>
    </row>
    <row r="739" spans="1:7" ht="15" x14ac:dyDescent="0.25">
      <c r="A739" s="56">
        <v>46</v>
      </c>
      <c r="B739" s="471"/>
      <c r="C739" s="109" t="s">
        <v>663</v>
      </c>
      <c r="D739" s="144"/>
      <c r="E739" s="164"/>
      <c r="F739" s="140"/>
      <c r="G739" s="165"/>
    </row>
    <row r="740" spans="1:7" ht="15" x14ac:dyDescent="0.25">
      <c r="A740" s="56">
        <v>47</v>
      </c>
      <c r="B740" s="471"/>
      <c r="C740" s="109" t="s">
        <v>602</v>
      </c>
      <c r="D740" s="144"/>
      <c r="E740" s="164"/>
      <c r="F740" s="140"/>
      <c r="G740" s="165"/>
    </row>
    <row r="741" spans="1:7" ht="15" x14ac:dyDescent="0.25">
      <c r="A741" s="56">
        <v>48</v>
      </c>
      <c r="B741" s="471"/>
      <c r="C741" s="109" t="s">
        <v>664</v>
      </c>
      <c r="D741" s="144"/>
      <c r="E741" s="164"/>
      <c r="F741" s="140"/>
      <c r="G741" s="165"/>
    </row>
    <row r="742" spans="1:7" ht="15" x14ac:dyDescent="0.25">
      <c r="A742" s="56">
        <v>49</v>
      </c>
      <c r="B742" s="472"/>
      <c r="C742" s="145" t="s">
        <v>665</v>
      </c>
      <c r="D742" s="146"/>
      <c r="E742" s="164"/>
      <c r="F742" s="140"/>
      <c r="G742" s="165"/>
    </row>
    <row r="743" spans="1:7" ht="15" x14ac:dyDescent="0.25">
      <c r="A743" s="56">
        <v>50</v>
      </c>
      <c r="B743" s="139" t="s">
        <v>603</v>
      </c>
      <c r="C743" s="98" t="s">
        <v>628</v>
      </c>
      <c r="D743" s="141"/>
      <c r="E743" s="164"/>
      <c r="F743" s="140"/>
      <c r="G743" s="165"/>
    </row>
    <row r="744" spans="1:7" ht="15.75" thickBot="1" x14ac:dyDescent="0.3">
      <c r="A744" s="56">
        <v>51</v>
      </c>
      <c r="B744" s="139" t="s">
        <v>629</v>
      </c>
      <c r="C744" s="98" t="s">
        <v>630</v>
      </c>
      <c r="D744" s="141"/>
      <c r="E744" s="164"/>
      <c r="F744" s="140"/>
      <c r="G744" s="165"/>
    </row>
    <row r="745" spans="1:7" ht="13.5" customHeight="1" thickBot="1" x14ac:dyDescent="0.3">
      <c r="A745" s="24">
        <v>2</v>
      </c>
      <c r="B745" s="473" t="s">
        <v>679</v>
      </c>
      <c r="C745" s="474"/>
      <c r="D745" s="147">
        <f>+D746</f>
        <v>1</v>
      </c>
      <c r="E745" s="475" t="str">
        <f>B745</f>
        <v>SOLUCIÓN DE CONTROL DE ACCESO A LA RED</v>
      </c>
      <c r="F745" s="475"/>
      <c r="G745" s="476"/>
    </row>
    <row r="746" spans="1:7" ht="13.5" thickBot="1" x14ac:dyDescent="0.3">
      <c r="A746" s="31" t="s">
        <v>17</v>
      </c>
      <c r="B746" s="477" t="s">
        <v>680</v>
      </c>
      <c r="C746" s="477"/>
      <c r="D746" s="23">
        <f>+D747</f>
        <v>1</v>
      </c>
      <c r="E746" s="478" t="s">
        <v>18</v>
      </c>
      <c r="F746" s="478"/>
      <c r="G746" s="479"/>
    </row>
    <row r="747" spans="1:7" ht="13.5" thickBot="1" x14ac:dyDescent="0.3">
      <c r="A747" s="29" t="s">
        <v>19</v>
      </c>
      <c r="B747" s="73" t="s">
        <v>49</v>
      </c>
      <c r="C747" s="148" t="s">
        <v>743</v>
      </c>
      <c r="D747" s="138">
        <v>1</v>
      </c>
      <c r="E747" s="390" t="s">
        <v>34</v>
      </c>
      <c r="F747" s="390"/>
      <c r="G747" s="391"/>
    </row>
    <row r="748" spans="1:7" ht="25.5" customHeight="1" x14ac:dyDescent="0.25">
      <c r="A748" s="149">
        <v>1</v>
      </c>
      <c r="B748" s="480" t="s">
        <v>352</v>
      </c>
      <c r="C748" s="483" t="s">
        <v>681</v>
      </c>
      <c r="D748" s="484"/>
      <c r="E748" s="485" t="s">
        <v>27</v>
      </c>
      <c r="F748" s="2" t="s">
        <v>28</v>
      </c>
      <c r="G748" s="486" t="s">
        <v>29</v>
      </c>
    </row>
    <row r="749" spans="1:7" ht="12.75" customHeight="1" x14ac:dyDescent="0.25">
      <c r="A749" s="150">
        <f>+A748+1</f>
        <v>2</v>
      </c>
      <c r="B749" s="481"/>
      <c r="C749" s="488" t="s">
        <v>682</v>
      </c>
      <c r="D749" s="489"/>
      <c r="E749" s="399"/>
      <c r="F749" s="2"/>
      <c r="G749" s="487"/>
    </row>
    <row r="750" spans="1:7" ht="12.75" customHeight="1" x14ac:dyDescent="0.25">
      <c r="A750" s="150">
        <f t="shared" ref="A750:A797" si="16">+A749+1</f>
        <v>3</v>
      </c>
      <c r="B750" s="482"/>
      <c r="C750" s="490" t="s">
        <v>683</v>
      </c>
      <c r="D750" s="491"/>
      <c r="E750" s="399"/>
      <c r="F750" s="2"/>
      <c r="G750" s="487"/>
    </row>
    <row r="751" spans="1:7" ht="12.75" customHeight="1" x14ac:dyDescent="0.25">
      <c r="A751" s="150">
        <f t="shared" si="16"/>
        <v>4</v>
      </c>
      <c r="B751" s="492" t="s">
        <v>684</v>
      </c>
      <c r="C751" s="493" t="s">
        <v>685</v>
      </c>
      <c r="D751" s="494"/>
      <c r="E751" s="399"/>
      <c r="F751" s="2"/>
      <c r="G751" s="487"/>
    </row>
    <row r="752" spans="1:7" ht="12.75" customHeight="1" x14ac:dyDescent="0.25">
      <c r="A752" s="150">
        <f t="shared" si="16"/>
        <v>5</v>
      </c>
      <c r="B752" s="481"/>
      <c r="C752" s="488" t="s">
        <v>686</v>
      </c>
      <c r="D752" s="489"/>
      <c r="E752" s="399"/>
      <c r="F752" s="2"/>
      <c r="G752" s="487"/>
    </row>
    <row r="753" spans="1:7" ht="12.75" customHeight="1" x14ac:dyDescent="0.25">
      <c r="A753" s="150">
        <f t="shared" si="16"/>
        <v>6</v>
      </c>
      <c r="B753" s="481"/>
      <c r="C753" s="488" t="s">
        <v>687</v>
      </c>
      <c r="D753" s="489"/>
      <c r="E753" s="399"/>
      <c r="F753" s="2"/>
      <c r="G753" s="487"/>
    </row>
    <row r="754" spans="1:7" ht="12.75" customHeight="1" x14ac:dyDescent="0.25">
      <c r="A754" s="150">
        <f t="shared" si="16"/>
        <v>7</v>
      </c>
      <c r="B754" s="482"/>
      <c r="C754" s="490" t="s">
        <v>688</v>
      </c>
      <c r="D754" s="491"/>
      <c r="E754" s="399"/>
      <c r="F754" s="2"/>
      <c r="G754" s="487"/>
    </row>
    <row r="755" spans="1:7" ht="12.75" customHeight="1" x14ac:dyDescent="0.25">
      <c r="A755" s="150">
        <f t="shared" si="16"/>
        <v>8</v>
      </c>
      <c r="B755" s="492" t="s">
        <v>689</v>
      </c>
      <c r="C755" s="483" t="s">
        <v>690</v>
      </c>
      <c r="D755" s="484"/>
      <c r="E755" s="399"/>
      <c r="F755" s="2"/>
      <c r="G755" s="487"/>
    </row>
    <row r="756" spans="1:7" ht="12.75" customHeight="1" x14ac:dyDescent="0.25">
      <c r="A756" s="150">
        <f t="shared" si="16"/>
        <v>9</v>
      </c>
      <c r="B756" s="481"/>
      <c r="C756" s="151" t="s">
        <v>691</v>
      </c>
      <c r="D756" s="152"/>
      <c r="E756" s="399"/>
      <c r="F756" s="2"/>
      <c r="G756" s="487"/>
    </row>
    <row r="757" spans="1:7" ht="12.75" customHeight="1" x14ac:dyDescent="0.25">
      <c r="A757" s="150">
        <f t="shared" si="16"/>
        <v>10</v>
      </c>
      <c r="B757" s="481"/>
      <c r="C757" s="151" t="s">
        <v>692</v>
      </c>
      <c r="D757" s="152"/>
      <c r="E757" s="399"/>
      <c r="F757" s="2"/>
      <c r="G757" s="487"/>
    </row>
    <row r="758" spans="1:7" ht="12.75" customHeight="1" x14ac:dyDescent="0.25">
      <c r="A758" s="150">
        <f t="shared" si="16"/>
        <v>11</v>
      </c>
      <c r="B758" s="481"/>
      <c r="C758" s="488" t="s">
        <v>693</v>
      </c>
      <c r="D758" s="489"/>
      <c r="E758" s="399"/>
      <c r="F758" s="2"/>
      <c r="G758" s="487"/>
    </row>
    <row r="759" spans="1:7" ht="12.75" customHeight="1" x14ac:dyDescent="0.25">
      <c r="A759" s="150">
        <f t="shared" si="16"/>
        <v>12</v>
      </c>
      <c r="B759" s="482"/>
      <c r="C759" s="495" t="s">
        <v>694</v>
      </c>
      <c r="D759" s="496"/>
      <c r="E759" s="399"/>
      <c r="F759" s="2"/>
      <c r="G759" s="487"/>
    </row>
    <row r="760" spans="1:7" ht="12.75" customHeight="1" x14ac:dyDescent="0.25">
      <c r="A760" s="150">
        <f t="shared" si="16"/>
        <v>13</v>
      </c>
      <c r="B760" s="492" t="s">
        <v>695</v>
      </c>
      <c r="C760" s="153" t="s">
        <v>696</v>
      </c>
      <c r="D760" s="154"/>
      <c r="E760" s="399"/>
      <c r="F760" s="2"/>
      <c r="G760" s="487"/>
    </row>
    <row r="761" spans="1:7" ht="27" customHeight="1" x14ac:dyDescent="0.25">
      <c r="A761" s="150">
        <f t="shared" si="16"/>
        <v>14</v>
      </c>
      <c r="B761" s="481"/>
      <c r="C761" s="497" t="s">
        <v>697</v>
      </c>
      <c r="D761" s="498"/>
      <c r="E761" s="399"/>
      <c r="F761" s="2"/>
      <c r="G761" s="487"/>
    </row>
    <row r="762" spans="1:7" ht="32.25" customHeight="1" x14ac:dyDescent="0.25">
      <c r="A762" s="150">
        <f t="shared" si="16"/>
        <v>15</v>
      </c>
      <c r="B762" s="481"/>
      <c r="C762" s="497" t="s">
        <v>698</v>
      </c>
      <c r="D762" s="498"/>
      <c r="E762" s="399"/>
      <c r="F762" s="2"/>
      <c r="G762" s="487"/>
    </row>
    <row r="763" spans="1:7" ht="12.75" customHeight="1" x14ac:dyDescent="0.25">
      <c r="A763" s="150">
        <f t="shared" si="16"/>
        <v>16</v>
      </c>
      <c r="B763" s="481"/>
      <c r="C763" s="497" t="s">
        <v>699</v>
      </c>
      <c r="D763" s="498"/>
      <c r="E763" s="399"/>
      <c r="F763" s="2"/>
      <c r="G763" s="487"/>
    </row>
    <row r="764" spans="1:7" ht="25.5" customHeight="1" x14ac:dyDescent="0.25">
      <c r="A764" s="150">
        <f t="shared" si="16"/>
        <v>17</v>
      </c>
      <c r="B764" s="481"/>
      <c r="C764" s="497" t="s">
        <v>700</v>
      </c>
      <c r="D764" s="498"/>
      <c r="E764" s="399"/>
      <c r="F764" s="2"/>
      <c r="G764" s="487"/>
    </row>
    <row r="765" spans="1:7" ht="26.25" customHeight="1" x14ac:dyDescent="0.25">
      <c r="A765" s="150">
        <f t="shared" si="16"/>
        <v>18</v>
      </c>
      <c r="B765" s="481"/>
      <c r="C765" s="497" t="s">
        <v>701</v>
      </c>
      <c r="D765" s="498"/>
      <c r="E765" s="399"/>
      <c r="F765" s="2"/>
      <c r="G765" s="487"/>
    </row>
    <row r="766" spans="1:7" ht="26.25" customHeight="1" x14ac:dyDescent="0.25">
      <c r="A766" s="150">
        <f t="shared" si="16"/>
        <v>19</v>
      </c>
      <c r="B766" s="482"/>
      <c r="C766" s="495" t="s">
        <v>702</v>
      </c>
      <c r="D766" s="496"/>
      <c r="E766" s="399"/>
      <c r="F766" s="2"/>
      <c r="G766" s="487"/>
    </row>
    <row r="767" spans="1:7" ht="12.75" customHeight="1" x14ac:dyDescent="0.25">
      <c r="A767" s="150">
        <f t="shared" si="16"/>
        <v>20</v>
      </c>
      <c r="B767" s="492" t="s">
        <v>354</v>
      </c>
      <c r="C767" s="155" t="s">
        <v>703</v>
      </c>
      <c r="D767" s="154"/>
      <c r="E767" s="399"/>
      <c r="F767" s="2"/>
      <c r="G767" s="487"/>
    </row>
    <row r="768" spans="1:7" ht="12.75" customHeight="1" x14ac:dyDescent="0.25">
      <c r="A768" s="150">
        <f t="shared" si="16"/>
        <v>21</v>
      </c>
      <c r="B768" s="481"/>
      <c r="C768" s="151" t="s">
        <v>704</v>
      </c>
      <c r="D768" s="152"/>
      <c r="E768" s="399"/>
      <c r="F768" s="2"/>
      <c r="G768" s="487"/>
    </row>
    <row r="769" spans="1:7" ht="12.75" customHeight="1" x14ac:dyDescent="0.25">
      <c r="A769" s="150">
        <f t="shared" si="16"/>
        <v>22</v>
      </c>
      <c r="B769" s="481"/>
      <c r="C769" s="151" t="s">
        <v>705</v>
      </c>
      <c r="D769" s="152"/>
      <c r="E769" s="399"/>
      <c r="F769" s="2"/>
      <c r="G769" s="487"/>
    </row>
    <row r="770" spans="1:7" ht="12.75" customHeight="1" x14ac:dyDescent="0.25">
      <c r="A770" s="150">
        <f t="shared" si="16"/>
        <v>23</v>
      </c>
      <c r="B770" s="481"/>
      <c r="C770" s="151" t="s">
        <v>706</v>
      </c>
      <c r="D770" s="152"/>
      <c r="E770" s="399"/>
      <c r="F770" s="2"/>
      <c r="G770" s="487"/>
    </row>
    <row r="771" spans="1:7" ht="12.75" customHeight="1" x14ac:dyDescent="0.25">
      <c r="A771" s="150">
        <f t="shared" si="16"/>
        <v>24</v>
      </c>
      <c r="B771" s="481"/>
      <c r="C771" s="151" t="s">
        <v>707</v>
      </c>
      <c r="D771" s="152"/>
      <c r="E771" s="399"/>
      <c r="F771" s="2"/>
      <c r="G771" s="487"/>
    </row>
    <row r="772" spans="1:7" ht="12.75" customHeight="1" x14ac:dyDescent="0.25">
      <c r="A772" s="150">
        <f t="shared" si="16"/>
        <v>25</v>
      </c>
      <c r="B772" s="481"/>
      <c r="C772" s="151" t="s">
        <v>708</v>
      </c>
      <c r="D772" s="152"/>
      <c r="E772" s="399"/>
      <c r="F772" s="2"/>
      <c r="G772" s="487"/>
    </row>
    <row r="773" spans="1:7" ht="12.75" customHeight="1" x14ac:dyDescent="0.25">
      <c r="A773" s="150">
        <f t="shared" si="16"/>
        <v>26</v>
      </c>
      <c r="B773" s="481"/>
      <c r="C773" s="497" t="s">
        <v>709</v>
      </c>
      <c r="D773" s="498"/>
      <c r="E773" s="399"/>
      <c r="F773" s="2"/>
      <c r="G773" s="487"/>
    </row>
    <row r="774" spans="1:7" ht="26.25" customHeight="1" x14ac:dyDescent="0.25">
      <c r="A774" s="150">
        <f t="shared" si="16"/>
        <v>27</v>
      </c>
      <c r="B774" s="481"/>
      <c r="C774" s="497" t="s">
        <v>710</v>
      </c>
      <c r="D774" s="498"/>
      <c r="E774" s="399"/>
      <c r="F774" s="2"/>
      <c r="G774" s="487"/>
    </row>
    <row r="775" spans="1:7" ht="26.25" customHeight="1" x14ac:dyDescent="0.25">
      <c r="A775" s="150">
        <f t="shared" si="16"/>
        <v>28</v>
      </c>
      <c r="B775" s="481"/>
      <c r="C775" s="497" t="s">
        <v>711</v>
      </c>
      <c r="D775" s="498"/>
      <c r="E775" s="399"/>
      <c r="F775" s="2"/>
      <c r="G775" s="487"/>
    </row>
    <row r="776" spans="1:7" ht="30.75" customHeight="1" x14ac:dyDescent="0.25">
      <c r="A776" s="150">
        <f t="shared" si="16"/>
        <v>29</v>
      </c>
      <c r="B776" s="482"/>
      <c r="C776" s="495" t="s">
        <v>712</v>
      </c>
      <c r="D776" s="496"/>
      <c r="E776" s="399"/>
      <c r="F776" s="2"/>
      <c r="G776" s="487"/>
    </row>
    <row r="777" spans="1:7" ht="14.25" x14ac:dyDescent="0.25">
      <c r="A777" s="150">
        <f t="shared" si="16"/>
        <v>30</v>
      </c>
      <c r="B777" s="499" t="s">
        <v>713</v>
      </c>
      <c r="C777" s="493" t="s">
        <v>714</v>
      </c>
      <c r="D777" s="494"/>
      <c r="E777" s="399"/>
      <c r="F777" s="2"/>
      <c r="G777" s="487"/>
    </row>
    <row r="778" spans="1:7" ht="14.25" x14ac:dyDescent="0.25">
      <c r="A778" s="150">
        <f t="shared" si="16"/>
        <v>31</v>
      </c>
      <c r="B778" s="500"/>
      <c r="C778" s="488" t="s">
        <v>715</v>
      </c>
      <c r="D778" s="489"/>
      <c r="E778" s="399"/>
      <c r="F778" s="2"/>
      <c r="G778" s="487"/>
    </row>
    <row r="779" spans="1:7" ht="14.25" x14ac:dyDescent="0.25">
      <c r="A779" s="150">
        <f t="shared" si="16"/>
        <v>32</v>
      </c>
      <c r="B779" s="500"/>
      <c r="C779" s="488" t="s">
        <v>716</v>
      </c>
      <c r="D779" s="489"/>
      <c r="E779" s="399"/>
      <c r="F779" s="2"/>
      <c r="G779" s="487"/>
    </row>
    <row r="780" spans="1:7" ht="24.75" customHeight="1" x14ac:dyDescent="0.25">
      <c r="A780" s="150">
        <f t="shared" si="16"/>
        <v>33</v>
      </c>
      <c r="B780" s="500"/>
      <c r="C780" s="497" t="s">
        <v>717</v>
      </c>
      <c r="D780" s="498"/>
      <c r="E780" s="399"/>
      <c r="F780" s="2"/>
      <c r="G780" s="487"/>
    </row>
    <row r="781" spans="1:7" ht="14.25" x14ac:dyDescent="0.25">
      <c r="A781" s="150">
        <f t="shared" si="16"/>
        <v>34</v>
      </c>
      <c r="B781" s="501"/>
      <c r="C781" s="490" t="s">
        <v>718</v>
      </c>
      <c r="D781" s="491"/>
      <c r="E781" s="399"/>
      <c r="F781" s="2"/>
      <c r="G781" s="487"/>
    </row>
    <row r="782" spans="1:7" ht="14.25" x14ac:dyDescent="0.25">
      <c r="A782" s="150">
        <f t="shared" si="16"/>
        <v>35</v>
      </c>
      <c r="B782" s="492" t="s">
        <v>405</v>
      </c>
      <c r="C782" s="493" t="s">
        <v>719</v>
      </c>
      <c r="D782" s="494"/>
      <c r="E782" s="399"/>
      <c r="F782" s="2"/>
      <c r="G782" s="487"/>
    </row>
    <row r="783" spans="1:7" ht="29.25" customHeight="1" x14ac:dyDescent="0.25">
      <c r="A783" s="150">
        <f t="shared" si="16"/>
        <v>36</v>
      </c>
      <c r="B783" s="481"/>
      <c r="C783" s="497" t="s">
        <v>720</v>
      </c>
      <c r="D783" s="498"/>
      <c r="E783" s="399"/>
      <c r="F783" s="2"/>
      <c r="G783" s="487"/>
    </row>
    <row r="784" spans="1:7" ht="29.25" customHeight="1" x14ac:dyDescent="0.25">
      <c r="A784" s="150">
        <f t="shared" si="16"/>
        <v>37</v>
      </c>
      <c r="B784" s="481"/>
      <c r="C784" s="497" t="s">
        <v>721</v>
      </c>
      <c r="D784" s="498"/>
      <c r="E784" s="399"/>
      <c r="F784" s="2"/>
      <c r="G784" s="487"/>
    </row>
    <row r="785" spans="1:7" ht="29.25" customHeight="1" x14ac:dyDescent="0.25">
      <c r="A785" s="150">
        <f t="shared" si="16"/>
        <v>38</v>
      </c>
      <c r="B785" s="481"/>
      <c r="C785" s="497" t="s">
        <v>722</v>
      </c>
      <c r="D785" s="498"/>
      <c r="E785" s="399"/>
      <c r="F785" s="2"/>
      <c r="G785" s="487"/>
    </row>
    <row r="786" spans="1:7" ht="29.25" customHeight="1" x14ac:dyDescent="0.25">
      <c r="A786" s="150">
        <f t="shared" si="16"/>
        <v>39</v>
      </c>
      <c r="B786" s="481"/>
      <c r="C786" s="497" t="s">
        <v>723</v>
      </c>
      <c r="D786" s="498"/>
      <c r="E786" s="399"/>
      <c r="F786" s="2"/>
      <c r="G786" s="487"/>
    </row>
    <row r="787" spans="1:7" ht="12.75" customHeight="1" x14ac:dyDescent="0.25">
      <c r="A787" s="150">
        <f t="shared" si="16"/>
        <v>40</v>
      </c>
      <c r="B787" s="481"/>
      <c r="C787" s="497" t="s">
        <v>724</v>
      </c>
      <c r="D787" s="498"/>
      <c r="E787" s="399"/>
      <c r="F787" s="2"/>
      <c r="G787" s="487"/>
    </row>
    <row r="788" spans="1:7" ht="12.75" customHeight="1" x14ac:dyDescent="0.25">
      <c r="A788" s="150">
        <f t="shared" si="16"/>
        <v>41</v>
      </c>
      <c r="B788" s="481"/>
      <c r="C788" s="497" t="s">
        <v>725</v>
      </c>
      <c r="D788" s="498"/>
      <c r="E788" s="399"/>
      <c r="F788" s="2"/>
      <c r="G788" s="487"/>
    </row>
    <row r="789" spans="1:7" ht="29.25" customHeight="1" x14ac:dyDescent="0.25">
      <c r="A789" s="150">
        <f t="shared" si="16"/>
        <v>42</v>
      </c>
      <c r="B789" s="481"/>
      <c r="C789" s="497" t="s">
        <v>726</v>
      </c>
      <c r="D789" s="498"/>
      <c r="E789" s="399"/>
      <c r="F789" s="2"/>
      <c r="G789" s="487"/>
    </row>
    <row r="790" spans="1:7" ht="29.25" customHeight="1" x14ac:dyDescent="0.25">
      <c r="A790" s="150">
        <f t="shared" si="16"/>
        <v>43</v>
      </c>
      <c r="B790" s="481"/>
      <c r="C790" s="497" t="s">
        <v>727</v>
      </c>
      <c r="D790" s="498"/>
      <c r="E790" s="399"/>
      <c r="F790" s="2"/>
      <c r="G790" s="487"/>
    </row>
    <row r="791" spans="1:7" ht="12.75" customHeight="1" x14ac:dyDescent="0.25">
      <c r="A791" s="150">
        <f t="shared" si="16"/>
        <v>44</v>
      </c>
      <c r="B791" s="482"/>
      <c r="C791" s="495" t="s">
        <v>728</v>
      </c>
      <c r="D791" s="496"/>
      <c r="E791" s="399"/>
      <c r="F791" s="2"/>
      <c r="G791" s="487"/>
    </row>
    <row r="792" spans="1:7" ht="29.25" customHeight="1" x14ac:dyDescent="0.25">
      <c r="A792" s="150">
        <f t="shared" si="16"/>
        <v>45</v>
      </c>
      <c r="B792" s="492" t="s">
        <v>729</v>
      </c>
      <c r="C792" s="483" t="s">
        <v>730</v>
      </c>
      <c r="D792" s="484"/>
      <c r="E792" s="399"/>
      <c r="F792" s="2"/>
      <c r="G792" s="487"/>
    </row>
    <row r="793" spans="1:7" ht="29.25" customHeight="1" x14ac:dyDescent="0.25">
      <c r="A793" s="150">
        <f t="shared" si="16"/>
        <v>46</v>
      </c>
      <c r="B793" s="481"/>
      <c r="C793" s="497" t="s">
        <v>731</v>
      </c>
      <c r="D793" s="498"/>
      <c r="E793" s="399"/>
      <c r="F793" s="2"/>
      <c r="G793" s="487"/>
    </row>
    <row r="794" spans="1:7" ht="14.25" x14ac:dyDescent="0.25">
      <c r="A794" s="150">
        <f t="shared" si="16"/>
        <v>47</v>
      </c>
      <c r="B794" s="481"/>
      <c r="C794" s="497" t="s">
        <v>732</v>
      </c>
      <c r="D794" s="498"/>
      <c r="E794" s="399"/>
      <c r="F794" s="2"/>
      <c r="G794" s="487"/>
    </row>
    <row r="795" spans="1:7" ht="29.25" customHeight="1" x14ac:dyDescent="0.25">
      <c r="A795" s="150">
        <f t="shared" si="16"/>
        <v>48</v>
      </c>
      <c r="B795" s="481"/>
      <c r="C795" s="497" t="s">
        <v>733</v>
      </c>
      <c r="D795" s="498"/>
      <c r="E795" s="399"/>
      <c r="F795" s="2"/>
      <c r="G795" s="487"/>
    </row>
    <row r="796" spans="1:7" ht="12.75" customHeight="1" x14ac:dyDescent="0.25">
      <c r="A796" s="150">
        <f t="shared" si="16"/>
        <v>49</v>
      </c>
      <c r="B796" s="482"/>
      <c r="C796" s="495" t="s">
        <v>734</v>
      </c>
      <c r="D796" s="496"/>
      <c r="E796" s="399"/>
      <c r="F796" s="2"/>
      <c r="G796" s="487"/>
    </row>
    <row r="797" spans="1:7" ht="29.25" customHeight="1" thickBot="1" x14ac:dyDescent="0.3">
      <c r="A797" s="150">
        <f t="shared" si="16"/>
        <v>50</v>
      </c>
      <c r="B797" s="156" t="s">
        <v>735</v>
      </c>
      <c r="C797" s="509" t="s">
        <v>736</v>
      </c>
      <c r="D797" s="510"/>
      <c r="E797" s="399"/>
      <c r="F797" s="2"/>
      <c r="G797" s="487"/>
    </row>
    <row r="798" spans="1:7" ht="13.5" customHeight="1" thickBot="1" x14ac:dyDescent="0.3">
      <c r="A798" s="27">
        <v>3</v>
      </c>
      <c r="B798" s="474" t="s">
        <v>739</v>
      </c>
      <c r="C798" s="474"/>
      <c r="D798" s="158"/>
      <c r="E798" s="511" t="s">
        <v>20</v>
      </c>
      <c r="F798" s="512"/>
      <c r="G798" s="513"/>
    </row>
    <row r="799" spans="1:7" ht="21.75" thickBot="1" x14ac:dyDescent="0.3">
      <c r="A799" s="163" t="s">
        <v>21</v>
      </c>
      <c r="B799" s="159" t="s">
        <v>738</v>
      </c>
      <c r="C799" s="148" t="s">
        <v>747</v>
      </c>
      <c r="D799" s="14">
        <v>1</v>
      </c>
      <c r="E799" s="506" t="str">
        <f>C799</f>
        <v xml:space="preserve">Instalación y Configuración y puesta en marcha de Servicios de redes de voz, datos y conectividad. </v>
      </c>
      <c r="F799" s="507"/>
      <c r="G799" s="508"/>
    </row>
    <row r="800" spans="1:7" ht="64.5" customHeight="1" thickBot="1" x14ac:dyDescent="0.3">
      <c r="A800" s="29"/>
      <c r="B800" s="514" t="s">
        <v>744</v>
      </c>
      <c r="C800" s="515"/>
      <c r="D800" s="516"/>
      <c r="E800" s="505" t="s">
        <v>44</v>
      </c>
      <c r="F800" s="505"/>
      <c r="G800" s="59" t="s">
        <v>43</v>
      </c>
    </row>
    <row r="801" spans="1:7" ht="13.5" thickBot="1" x14ac:dyDescent="0.3">
      <c r="A801" s="157">
        <v>4</v>
      </c>
      <c r="B801" s="474" t="s">
        <v>742</v>
      </c>
      <c r="C801" s="474"/>
      <c r="D801" s="158"/>
      <c r="E801" s="475" t="str">
        <f>B801</f>
        <v>SERVICIOS CABLEADO ESTRUCTURADO</v>
      </c>
      <c r="F801" s="475"/>
      <c r="G801" s="476"/>
    </row>
    <row r="802" spans="1:7" ht="25.5" customHeight="1" thickBot="1" x14ac:dyDescent="0.3">
      <c r="A802" s="32" t="s">
        <v>737</v>
      </c>
      <c r="B802" s="159" t="s">
        <v>50</v>
      </c>
      <c r="C802" s="148" t="s">
        <v>745</v>
      </c>
      <c r="D802" s="14">
        <v>1</v>
      </c>
      <c r="E802" s="502" t="str">
        <f>C802</f>
        <v xml:space="preserve">Rediseño, Instalación, migración, normalización y organización de cableado estructurado </v>
      </c>
      <c r="F802" s="503"/>
      <c r="G802" s="504"/>
    </row>
    <row r="803" spans="1:7" ht="89.25" customHeight="1" x14ac:dyDescent="0.25">
      <c r="A803" s="160">
        <v>1</v>
      </c>
      <c r="B803" s="514" t="s">
        <v>746</v>
      </c>
      <c r="C803" s="515"/>
      <c r="D803" s="516"/>
      <c r="E803" s="505" t="s">
        <v>44</v>
      </c>
      <c r="F803" s="505"/>
      <c r="G803" s="59" t="s">
        <v>43</v>
      </c>
    </row>
    <row r="805" spans="1:7" ht="13.5" thickBot="1" x14ac:dyDescent="0.3"/>
    <row r="806" spans="1:7" x14ac:dyDescent="0.25">
      <c r="A806" s="343" t="s">
        <v>58</v>
      </c>
      <c r="B806" s="344"/>
      <c r="C806" s="334"/>
      <c r="D806" s="335"/>
      <c r="E806" s="335"/>
      <c r="F806" s="336"/>
      <c r="G806" s="1"/>
    </row>
    <row r="807" spans="1:7" ht="15" customHeight="1" x14ac:dyDescent="0.25">
      <c r="A807" s="345" t="s">
        <v>39</v>
      </c>
      <c r="B807" s="346"/>
      <c r="C807" s="337"/>
      <c r="D807" s="338"/>
      <c r="E807" s="338"/>
      <c r="F807" s="339"/>
      <c r="G807" s="1"/>
    </row>
    <row r="808" spans="1:7" ht="15" customHeight="1" x14ac:dyDescent="0.25">
      <c r="A808" s="345" t="s">
        <v>40</v>
      </c>
      <c r="B808" s="346"/>
      <c r="C808" s="337"/>
      <c r="D808" s="338"/>
      <c r="E808" s="338"/>
      <c r="F808" s="339"/>
      <c r="G808" s="1"/>
    </row>
    <row r="809" spans="1:7" ht="13.5" thickBot="1" x14ac:dyDescent="0.3">
      <c r="A809" s="347" t="s">
        <v>41</v>
      </c>
      <c r="B809" s="348"/>
      <c r="C809" s="340"/>
      <c r="D809" s="341"/>
      <c r="E809" s="341"/>
      <c r="F809" s="342"/>
      <c r="G809" s="1"/>
    </row>
  </sheetData>
  <sheetProtection formatColumns="0" formatRows="0" selectLockedCells="1"/>
  <customSheetViews>
    <customSheetView guid="{77337186-7B91-4AA7-8A9B-A289906DCABD}" showPageBreaks="1" printArea="1" view="pageBreakPreview">
      <selection activeCell="C546" sqref="C546"/>
      <pageMargins left="0.7" right="0.7" top="0.75" bottom="0.75" header="0.3" footer="0.3"/>
      <pageSetup scale="46" orientation="portrait" r:id="rId1"/>
    </customSheetView>
    <customSheetView guid="{B344FB07-4E4E-4356-8360-9C856BDF4D28}" scale="130" topLeftCell="A479">
      <selection activeCell="B480" sqref="B480:D480"/>
      <pageMargins left="0.7" right="0.7" top="0.75" bottom="0.75" header="0.3" footer="0.3"/>
      <pageSetup orientation="portrait" r:id="rId2"/>
    </customSheetView>
  </customSheetViews>
  <mergeCells count="540">
    <mergeCell ref="B801:C801"/>
    <mergeCell ref="E801:G801"/>
    <mergeCell ref="E802:G802"/>
    <mergeCell ref="E803:F803"/>
    <mergeCell ref="E799:G799"/>
    <mergeCell ref="B792:B796"/>
    <mergeCell ref="C792:D792"/>
    <mergeCell ref="C793:D793"/>
    <mergeCell ref="C794:D794"/>
    <mergeCell ref="C795:D795"/>
    <mergeCell ref="C796:D796"/>
    <mergeCell ref="C797:D797"/>
    <mergeCell ref="B798:C798"/>
    <mergeCell ref="E798:G798"/>
    <mergeCell ref="E800:F800"/>
    <mergeCell ref="B800:D800"/>
    <mergeCell ref="B803:D803"/>
    <mergeCell ref="B782:B791"/>
    <mergeCell ref="C782:D782"/>
    <mergeCell ref="C783:D783"/>
    <mergeCell ref="C784:D784"/>
    <mergeCell ref="C785:D785"/>
    <mergeCell ref="C786:D786"/>
    <mergeCell ref="C787:D787"/>
    <mergeCell ref="C788:D788"/>
    <mergeCell ref="C789:D789"/>
    <mergeCell ref="C790:D790"/>
    <mergeCell ref="C791:D791"/>
    <mergeCell ref="C766:D766"/>
    <mergeCell ref="B767:B776"/>
    <mergeCell ref="C773:D773"/>
    <mergeCell ref="C774:D774"/>
    <mergeCell ref="C775:D775"/>
    <mergeCell ref="C776:D776"/>
    <mergeCell ref="B777:B781"/>
    <mergeCell ref="C777:D777"/>
    <mergeCell ref="C778:D778"/>
    <mergeCell ref="C779:D779"/>
    <mergeCell ref="C780:D780"/>
    <mergeCell ref="C781:D781"/>
    <mergeCell ref="B746:C746"/>
    <mergeCell ref="E746:G746"/>
    <mergeCell ref="E747:G747"/>
    <mergeCell ref="B748:B750"/>
    <mergeCell ref="C748:D748"/>
    <mergeCell ref="E748:E797"/>
    <mergeCell ref="G748:G797"/>
    <mergeCell ref="C749:D749"/>
    <mergeCell ref="C750:D750"/>
    <mergeCell ref="B751:B754"/>
    <mergeCell ref="C751:D751"/>
    <mergeCell ref="C752:D752"/>
    <mergeCell ref="C753:D753"/>
    <mergeCell ref="C754:D754"/>
    <mergeCell ref="B755:B759"/>
    <mergeCell ref="C755:D755"/>
    <mergeCell ref="C758:D758"/>
    <mergeCell ref="C759:D759"/>
    <mergeCell ref="B760:B766"/>
    <mergeCell ref="C761:D761"/>
    <mergeCell ref="C762:D762"/>
    <mergeCell ref="C763:D763"/>
    <mergeCell ref="C764:D764"/>
    <mergeCell ref="C765:D765"/>
    <mergeCell ref="C696:D696"/>
    <mergeCell ref="B698:B708"/>
    <mergeCell ref="B709:B719"/>
    <mergeCell ref="B720:B725"/>
    <mergeCell ref="B726:B731"/>
    <mergeCell ref="B732:B736"/>
    <mergeCell ref="B737:B742"/>
    <mergeCell ref="B745:C745"/>
    <mergeCell ref="E745:G745"/>
    <mergeCell ref="E641:G641"/>
    <mergeCell ref="B646:B655"/>
    <mergeCell ref="B656:B667"/>
    <mergeCell ref="B668:B673"/>
    <mergeCell ref="B674:B679"/>
    <mergeCell ref="B680:B684"/>
    <mergeCell ref="B685:B690"/>
    <mergeCell ref="E693:G693"/>
    <mergeCell ref="C694:D694"/>
    <mergeCell ref="B456:B458"/>
    <mergeCell ref="B459:B462"/>
    <mergeCell ref="B463:B502"/>
    <mergeCell ref="B503:B507"/>
    <mergeCell ref="B508:B533"/>
    <mergeCell ref="B534:B537"/>
    <mergeCell ref="E541:G541"/>
    <mergeCell ref="E542:E640"/>
    <mergeCell ref="G542:G640"/>
    <mergeCell ref="B546:B559"/>
    <mergeCell ref="B560:B574"/>
    <mergeCell ref="B575:B580"/>
    <mergeCell ref="B581:B588"/>
    <mergeCell ref="B589:B597"/>
    <mergeCell ref="B598:B605"/>
    <mergeCell ref="B607:B612"/>
    <mergeCell ref="B613:B616"/>
    <mergeCell ref="B618:B631"/>
    <mergeCell ref="B632:B638"/>
    <mergeCell ref="B383:B397"/>
    <mergeCell ref="B398:B415"/>
    <mergeCell ref="B416:B418"/>
    <mergeCell ref="B419:B423"/>
    <mergeCell ref="B424:B430"/>
    <mergeCell ref="B431:B433"/>
    <mergeCell ref="B434:B443"/>
    <mergeCell ref="B444:B448"/>
    <mergeCell ref="B449:B455"/>
    <mergeCell ref="C362:D362"/>
    <mergeCell ref="C363:D363"/>
    <mergeCell ref="C364:D364"/>
    <mergeCell ref="C365:D365"/>
    <mergeCell ref="C366:D366"/>
    <mergeCell ref="B367:C367"/>
    <mergeCell ref="E367:G367"/>
    <mergeCell ref="E368:G368"/>
    <mergeCell ref="C369:D369"/>
    <mergeCell ref="E369:E540"/>
    <mergeCell ref="G369:G540"/>
    <mergeCell ref="C370:D370"/>
    <mergeCell ref="C371:D371"/>
    <mergeCell ref="C372:D372"/>
    <mergeCell ref="C373:D373"/>
    <mergeCell ref="C374:D374"/>
    <mergeCell ref="C375:D375"/>
    <mergeCell ref="C376:D376"/>
    <mergeCell ref="C377:D377"/>
    <mergeCell ref="C378:D378"/>
    <mergeCell ref="C379:D379"/>
    <mergeCell ref="C380:D380"/>
    <mergeCell ref="C381:D381"/>
    <mergeCell ref="C382:D382"/>
    <mergeCell ref="C354:D354"/>
    <mergeCell ref="C355:D355"/>
    <mergeCell ref="B356:B361"/>
    <mergeCell ref="C356:D356"/>
    <mergeCell ref="C357:D357"/>
    <mergeCell ref="C358:D358"/>
    <mergeCell ref="C359:D359"/>
    <mergeCell ref="C360:D360"/>
    <mergeCell ref="C361:D361"/>
    <mergeCell ref="B348:B355"/>
    <mergeCell ref="C348:D348"/>
    <mergeCell ref="C349:D349"/>
    <mergeCell ref="C350:D350"/>
    <mergeCell ref="C351:D351"/>
    <mergeCell ref="C352:D352"/>
    <mergeCell ref="C353:D353"/>
    <mergeCell ref="B327:B332"/>
    <mergeCell ref="C327:D327"/>
    <mergeCell ref="C328:D328"/>
    <mergeCell ref="C329:D329"/>
    <mergeCell ref="C330:D330"/>
    <mergeCell ref="C331:D331"/>
    <mergeCell ref="C332:D332"/>
    <mergeCell ref="B333:B343"/>
    <mergeCell ref="C333:D333"/>
    <mergeCell ref="C334:D334"/>
    <mergeCell ref="C335:D335"/>
    <mergeCell ref="C336:D336"/>
    <mergeCell ref="C337:D337"/>
    <mergeCell ref="C338:D338"/>
    <mergeCell ref="C339:D339"/>
    <mergeCell ref="C340:D340"/>
    <mergeCell ref="C341:D341"/>
    <mergeCell ref="C342:D342"/>
    <mergeCell ref="C343:D343"/>
    <mergeCell ref="B319:B323"/>
    <mergeCell ref="C319:D319"/>
    <mergeCell ref="C320:D320"/>
    <mergeCell ref="C321:D321"/>
    <mergeCell ref="C322:D322"/>
    <mergeCell ref="C323:D323"/>
    <mergeCell ref="B324:B326"/>
    <mergeCell ref="C324:D324"/>
    <mergeCell ref="C325:D325"/>
    <mergeCell ref="C326:D326"/>
    <mergeCell ref="C299:D299"/>
    <mergeCell ref="C300:D300"/>
    <mergeCell ref="C301:D301"/>
    <mergeCell ref="E302:G302"/>
    <mergeCell ref="C303:D303"/>
    <mergeCell ref="E303:E366"/>
    <mergeCell ref="G303:G366"/>
    <mergeCell ref="B304:B308"/>
    <mergeCell ref="C304:D304"/>
    <mergeCell ref="C305:D305"/>
    <mergeCell ref="C306:D306"/>
    <mergeCell ref="C307:D307"/>
    <mergeCell ref="C308:D308"/>
    <mergeCell ref="C309:D309"/>
    <mergeCell ref="B310:B313"/>
    <mergeCell ref="C310:D310"/>
    <mergeCell ref="C311:D311"/>
    <mergeCell ref="C312:D312"/>
    <mergeCell ref="C313:D313"/>
    <mergeCell ref="C314:D314"/>
    <mergeCell ref="C315:D315"/>
    <mergeCell ref="C316:D316"/>
    <mergeCell ref="C317:D317"/>
    <mergeCell ref="C318:D318"/>
    <mergeCell ref="B291:B296"/>
    <mergeCell ref="C291:D291"/>
    <mergeCell ref="C292:D292"/>
    <mergeCell ref="C293:D293"/>
    <mergeCell ref="C294:D294"/>
    <mergeCell ref="C295:D295"/>
    <mergeCell ref="C296:D296"/>
    <mergeCell ref="C297:D297"/>
    <mergeCell ref="C298:D298"/>
    <mergeCell ref="B279:B282"/>
    <mergeCell ref="C279:D279"/>
    <mergeCell ref="C280:D280"/>
    <mergeCell ref="C281:D281"/>
    <mergeCell ref="C282:D282"/>
    <mergeCell ref="B283:B290"/>
    <mergeCell ref="C283:D283"/>
    <mergeCell ref="C284:D284"/>
    <mergeCell ref="C285:D285"/>
    <mergeCell ref="C286:D286"/>
    <mergeCell ref="C287:D287"/>
    <mergeCell ref="C288:D288"/>
    <mergeCell ref="C289:D289"/>
    <mergeCell ref="C290:D290"/>
    <mergeCell ref="C261:D261"/>
    <mergeCell ref="B262:B267"/>
    <mergeCell ref="C262:D262"/>
    <mergeCell ref="C263:D263"/>
    <mergeCell ref="C264:D264"/>
    <mergeCell ref="C265:D265"/>
    <mergeCell ref="C266:D266"/>
    <mergeCell ref="C267:D267"/>
    <mergeCell ref="B268:B278"/>
    <mergeCell ref="C268:D268"/>
    <mergeCell ref="C269:D269"/>
    <mergeCell ref="C270:D270"/>
    <mergeCell ref="C271:D271"/>
    <mergeCell ref="C272:D272"/>
    <mergeCell ref="C273:D273"/>
    <mergeCell ref="C274:D274"/>
    <mergeCell ref="C275:D275"/>
    <mergeCell ref="C276:D276"/>
    <mergeCell ref="C277:D277"/>
    <mergeCell ref="C278:D278"/>
    <mergeCell ref="C232:D232"/>
    <mergeCell ref="C233:D233"/>
    <mergeCell ref="C234:D234"/>
    <mergeCell ref="C235:D235"/>
    <mergeCell ref="C236:D236"/>
    <mergeCell ref="C237:D237"/>
    <mergeCell ref="E238:G238"/>
    <mergeCell ref="C239:D239"/>
    <mergeCell ref="E239:E268"/>
    <mergeCell ref="G239:G268"/>
    <mergeCell ref="C240:D240"/>
    <mergeCell ref="C241:D241"/>
    <mergeCell ref="C242:D242"/>
    <mergeCell ref="C243:D243"/>
    <mergeCell ref="C244:D244"/>
    <mergeCell ref="C245:D245"/>
    <mergeCell ref="C246:D246"/>
    <mergeCell ref="C247:D247"/>
    <mergeCell ref="C248:D248"/>
    <mergeCell ref="C249:D249"/>
    <mergeCell ref="C250:D250"/>
    <mergeCell ref="C251:D251"/>
    <mergeCell ref="C252:D252"/>
    <mergeCell ref="C260:D260"/>
    <mergeCell ref="C223:D223"/>
    <mergeCell ref="C224:D224"/>
    <mergeCell ref="C225:D225"/>
    <mergeCell ref="C226:D226"/>
    <mergeCell ref="B227:B231"/>
    <mergeCell ref="C227:D227"/>
    <mergeCell ref="C228:D228"/>
    <mergeCell ref="C229:D229"/>
    <mergeCell ref="C230:D230"/>
    <mergeCell ref="C231:D231"/>
    <mergeCell ref="B203:B226"/>
    <mergeCell ref="C203:D203"/>
    <mergeCell ref="C204:D204"/>
    <mergeCell ref="C205:D205"/>
    <mergeCell ref="C206:D206"/>
    <mergeCell ref="C210:D210"/>
    <mergeCell ref="C211:D211"/>
    <mergeCell ref="C212:D212"/>
    <mergeCell ref="C214:D214"/>
    <mergeCell ref="C215:D215"/>
    <mergeCell ref="C216:D216"/>
    <mergeCell ref="C217:D217"/>
    <mergeCell ref="C218:D218"/>
    <mergeCell ref="C219:D219"/>
    <mergeCell ref="C220:D220"/>
    <mergeCell ref="C221:D221"/>
    <mergeCell ref="C222:D222"/>
    <mergeCell ref="B179:B193"/>
    <mergeCell ref="C179:D179"/>
    <mergeCell ref="C180:D180"/>
    <mergeCell ref="C181:D181"/>
    <mergeCell ref="C182:D182"/>
    <mergeCell ref="C183:D183"/>
    <mergeCell ref="C184:D184"/>
    <mergeCell ref="C185:D185"/>
    <mergeCell ref="C186:D186"/>
    <mergeCell ref="C187:D187"/>
    <mergeCell ref="C188:D188"/>
    <mergeCell ref="C189:D189"/>
    <mergeCell ref="C190:D190"/>
    <mergeCell ref="C191:D191"/>
    <mergeCell ref="C192:D192"/>
    <mergeCell ref="C193:D193"/>
    <mergeCell ref="C161:D161"/>
    <mergeCell ref="C162:D162"/>
    <mergeCell ref="C163:D163"/>
    <mergeCell ref="C164:D164"/>
    <mergeCell ref="C166:D166"/>
    <mergeCell ref="E166:E237"/>
    <mergeCell ref="G166:G237"/>
    <mergeCell ref="C167:D167"/>
    <mergeCell ref="C168:D168"/>
    <mergeCell ref="C169:D169"/>
    <mergeCell ref="C170:D170"/>
    <mergeCell ref="C171:D171"/>
    <mergeCell ref="C172:D172"/>
    <mergeCell ref="C173:D173"/>
    <mergeCell ref="C174:D174"/>
    <mergeCell ref="C175:D175"/>
    <mergeCell ref="C176:D176"/>
    <mergeCell ref="C177:D177"/>
    <mergeCell ref="C178:D178"/>
    <mergeCell ref="C194:D194"/>
    <mergeCell ref="C195:D195"/>
    <mergeCell ref="C196:D196"/>
    <mergeCell ref="C197:D197"/>
    <mergeCell ref="C213:D213"/>
    <mergeCell ref="C153:D153"/>
    <mergeCell ref="B154:B158"/>
    <mergeCell ref="C154:D154"/>
    <mergeCell ref="C155:D155"/>
    <mergeCell ref="C156:D156"/>
    <mergeCell ref="C157:D157"/>
    <mergeCell ref="C158:D158"/>
    <mergeCell ref="C159:D159"/>
    <mergeCell ref="C160:D160"/>
    <mergeCell ref="C144:D144"/>
    <mergeCell ref="C145:D145"/>
    <mergeCell ref="C146:D146"/>
    <mergeCell ref="C147:D147"/>
    <mergeCell ref="C148:D148"/>
    <mergeCell ref="C149:D149"/>
    <mergeCell ref="C150:D150"/>
    <mergeCell ref="C151:D151"/>
    <mergeCell ref="C152:D152"/>
    <mergeCell ref="C140:D140"/>
    <mergeCell ref="C141:D141"/>
    <mergeCell ref="C142:D142"/>
    <mergeCell ref="C143:D143"/>
    <mergeCell ref="B92:B96"/>
    <mergeCell ref="C92:D92"/>
    <mergeCell ref="C93:D93"/>
    <mergeCell ref="C94:D94"/>
    <mergeCell ref="C95:D95"/>
    <mergeCell ref="C96:D96"/>
    <mergeCell ref="C97:D97"/>
    <mergeCell ref="C98:D98"/>
    <mergeCell ref="C99:D99"/>
    <mergeCell ref="B106:B120"/>
    <mergeCell ref="C106:D106"/>
    <mergeCell ref="C107:D107"/>
    <mergeCell ref="C108:D108"/>
    <mergeCell ref="C115:D115"/>
    <mergeCell ref="C116:D116"/>
    <mergeCell ref="C117:D117"/>
    <mergeCell ref="C118:D118"/>
    <mergeCell ref="C119:D119"/>
    <mergeCell ref="C120:D120"/>
    <mergeCell ref="B121:B127"/>
    <mergeCell ref="C102:D102"/>
    <mergeCell ref="C103:D103"/>
    <mergeCell ref="C104:D104"/>
    <mergeCell ref="C105:D105"/>
    <mergeCell ref="C135:D135"/>
    <mergeCell ref="C136:D136"/>
    <mergeCell ref="C137:D137"/>
    <mergeCell ref="C138:D138"/>
    <mergeCell ref="C139:D139"/>
    <mergeCell ref="C121:D121"/>
    <mergeCell ref="C122:D122"/>
    <mergeCell ref="C123:D123"/>
    <mergeCell ref="C124:D124"/>
    <mergeCell ref="C125:D125"/>
    <mergeCell ref="C126:D126"/>
    <mergeCell ref="C127:D127"/>
    <mergeCell ref="C134:D134"/>
    <mergeCell ref="G12:G31"/>
    <mergeCell ref="C13:D13"/>
    <mergeCell ref="C14:D14"/>
    <mergeCell ref="C15:D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12:D12"/>
    <mergeCell ref="E12:E88"/>
    <mergeCell ref="C32:D32"/>
    <mergeCell ref="C33:D33"/>
    <mergeCell ref="B60:B62"/>
    <mergeCell ref="C60:D60"/>
    <mergeCell ref="C61:D61"/>
    <mergeCell ref="C62:D62"/>
    <mergeCell ref="E165:G165"/>
    <mergeCell ref="C83:D83"/>
    <mergeCell ref="C84:D84"/>
    <mergeCell ref="C85:D85"/>
    <mergeCell ref="C113:D113"/>
    <mergeCell ref="C114:D114"/>
    <mergeCell ref="C129:D129"/>
    <mergeCell ref="B130:B153"/>
    <mergeCell ref="C130:D130"/>
    <mergeCell ref="C131:D131"/>
    <mergeCell ref="C132:D132"/>
    <mergeCell ref="C133:D133"/>
    <mergeCell ref="C78:D78"/>
    <mergeCell ref="C79:D79"/>
    <mergeCell ref="C80:D80"/>
    <mergeCell ref="C81:D81"/>
    <mergeCell ref="E89:G89"/>
    <mergeCell ref="C90:D90"/>
    <mergeCell ref="E90:E161"/>
    <mergeCell ref="G90:G161"/>
    <mergeCell ref="B344:B347"/>
    <mergeCell ref="C344:D344"/>
    <mergeCell ref="C345:D345"/>
    <mergeCell ref="C346:D346"/>
    <mergeCell ref="C347:D347"/>
    <mergeCell ref="B63:B84"/>
    <mergeCell ref="C63:D63"/>
    <mergeCell ref="C64:D64"/>
    <mergeCell ref="C65:D65"/>
    <mergeCell ref="C66:D66"/>
    <mergeCell ref="C67:D67"/>
    <mergeCell ref="C68:D68"/>
    <mergeCell ref="C69:D69"/>
    <mergeCell ref="C70:D70"/>
    <mergeCell ref="C71:D71"/>
    <mergeCell ref="C72:D72"/>
    <mergeCell ref="C73:D73"/>
    <mergeCell ref="C74:D74"/>
    <mergeCell ref="C256:D256"/>
    <mergeCell ref="C257:D257"/>
    <mergeCell ref="C258:D258"/>
    <mergeCell ref="B259:B261"/>
    <mergeCell ref="C259:D259"/>
    <mergeCell ref="C128:D128"/>
    <mergeCell ref="E7:G7"/>
    <mergeCell ref="B10:C10"/>
    <mergeCell ref="E10:G10"/>
    <mergeCell ref="E11:G11"/>
    <mergeCell ref="A7:D7"/>
    <mergeCell ref="B9:C9"/>
    <mergeCell ref="E9:G9"/>
    <mergeCell ref="B20:B59"/>
    <mergeCell ref="C34:D34"/>
    <mergeCell ref="C35:D35"/>
    <mergeCell ref="C36:D36"/>
    <mergeCell ref="C37:D37"/>
    <mergeCell ref="C38:D38"/>
    <mergeCell ref="C39:D39"/>
    <mergeCell ref="C40:D40"/>
    <mergeCell ref="C41:D41"/>
    <mergeCell ref="C42:D42"/>
    <mergeCell ref="C43:D43"/>
    <mergeCell ref="C44:D44"/>
    <mergeCell ref="C45:D45"/>
    <mergeCell ref="C46:D46"/>
    <mergeCell ref="C47:D47"/>
    <mergeCell ref="C48:D48"/>
    <mergeCell ref="C49:D49"/>
    <mergeCell ref="C50:D50"/>
    <mergeCell ref="C82:D82"/>
    <mergeCell ref="C86:D86"/>
    <mergeCell ref="C87:D87"/>
    <mergeCell ref="C88:D88"/>
    <mergeCell ref="C109:D109"/>
    <mergeCell ref="C110:D110"/>
    <mergeCell ref="C111:D111"/>
    <mergeCell ref="C112:D112"/>
    <mergeCell ref="C75:D75"/>
    <mergeCell ref="C76:D76"/>
    <mergeCell ref="C77:D77"/>
    <mergeCell ref="C51:D51"/>
    <mergeCell ref="C52:D52"/>
    <mergeCell ref="C53:D53"/>
    <mergeCell ref="C54:D54"/>
    <mergeCell ref="C55:D55"/>
    <mergeCell ref="C56:D56"/>
    <mergeCell ref="C57:D57"/>
    <mergeCell ref="C58:D58"/>
    <mergeCell ref="C59:D59"/>
    <mergeCell ref="C91:D91"/>
    <mergeCell ref="C100:D100"/>
    <mergeCell ref="C101:D101"/>
    <mergeCell ref="A1:G5"/>
    <mergeCell ref="A6:G6"/>
    <mergeCell ref="C806:F806"/>
    <mergeCell ref="C807:F807"/>
    <mergeCell ref="C808:F808"/>
    <mergeCell ref="C809:F809"/>
    <mergeCell ref="A806:B806"/>
    <mergeCell ref="A807:B807"/>
    <mergeCell ref="A808:B808"/>
    <mergeCell ref="A809:B809"/>
    <mergeCell ref="B194:B200"/>
    <mergeCell ref="C198:D198"/>
    <mergeCell ref="C199:D199"/>
    <mergeCell ref="C200:D200"/>
    <mergeCell ref="C201:D201"/>
    <mergeCell ref="C202:D202"/>
    <mergeCell ref="C207:D207"/>
    <mergeCell ref="C208:D208"/>
    <mergeCell ref="C209:D209"/>
    <mergeCell ref="B245:B248"/>
    <mergeCell ref="C253:D253"/>
    <mergeCell ref="B254:B258"/>
    <mergeCell ref="C254:D254"/>
    <mergeCell ref="C255:D255"/>
  </mergeCells>
  <pageMargins left="0.7" right="0.7" top="0.75" bottom="0.75" header="0.3" footer="0.3"/>
  <pageSetup scale="46"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
  <sheetViews>
    <sheetView tabSelected="1" view="pageBreakPreview" zoomScale="80" zoomScaleNormal="100" zoomScaleSheetLayoutView="80" workbookViewId="0">
      <selection activeCell="B36" sqref="B36:C36"/>
    </sheetView>
  </sheetViews>
  <sheetFormatPr baseColWidth="10" defaultRowHeight="15" x14ac:dyDescent="0.25"/>
  <cols>
    <col min="1" max="1" width="6.140625" style="48" customWidth="1"/>
    <col min="2" max="2" width="9.140625" style="49" customWidth="1"/>
    <col min="3" max="3" width="12.5703125" style="51" customWidth="1"/>
    <col min="4" max="4" width="28" style="50" customWidth="1"/>
    <col min="5" max="5" width="18.42578125" style="50" customWidth="1"/>
    <col min="6" max="6" width="25.85546875" style="49" bestFit="1" customWidth="1"/>
    <col min="7" max="7" width="25.85546875" style="48" bestFit="1" customWidth="1"/>
    <col min="8" max="8" width="18.7109375" style="48" customWidth="1"/>
    <col min="9" max="9" width="20.5703125" style="48" customWidth="1"/>
    <col min="10" max="10" width="8.28515625" style="48" customWidth="1"/>
    <col min="11" max="11" width="13" style="48" bestFit="1" customWidth="1"/>
    <col min="12" max="16384" width="11.42578125" style="48"/>
  </cols>
  <sheetData>
    <row r="1" spans="1:10" s="45" customFormat="1" ht="15" customHeight="1" x14ac:dyDescent="0.2">
      <c r="A1" s="258"/>
      <c r="B1" s="548" t="s">
        <v>47</v>
      </c>
      <c r="C1" s="549"/>
      <c r="D1" s="549"/>
      <c r="E1" s="549"/>
      <c r="F1" s="549"/>
      <c r="G1" s="549"/>
      <c r="H1" s="549"/>
      <c r="I1" s="549"/>
      <c r="J1" s="550"/>
    </row>
    <row r="2" spans="1:10" s="45" customFormat="1" ht="12" customHeight="1" x14ac:dyDescent="0.2">
      <c r="A2" s="258"/>
      <c r="B2" s="551"/>
      <c r="C2" s="552"/>
      <c r="D2" s="552"/>
      <c r="E2" s="552"/>
      <c r="F2" s="552"/>
      <c r="G2" s="552"/>
      <c r="H2" s="552"/>
      <c r="I2" s="552"/>
      <c r="J2" s="553"/>
    </row>
    <row r="3" spans="1:10" s="45" customFormat="1" ht="12" customHeight="1" x14ac:dyDescent="0.2">
      <c r="A3" s="258"/>
      <c r="B3" s="551"/>
      <c r="C3" s="552"/>
      <c r="D3" s="552"/>
      <c r="E3" s="552"/>
      <c r="F3" s="552"/>
      <c r="G3" s="552"/>
      <c r="H3" s="552"/>
      <c r="I3" s="552"/>
      <c r="J3" s="553"/>
    </row>
    <row r="4" spans="1:10" s="45" customFormat="1" ht="19.5" customHeight="1" x14ac:dyDescent="0.2">
      <c r="A4" s="258"/>
      <c r="B4" s="551"/>
      <c r="C4" s="552"/>
      <c r="D4" s="552"/>
      <c r="E4" s="552"/>
      <c r="F4" s="552"/>
      <c r="G4" s="552"/>
      <c r="H4" s="552"/>
      <c r="I4" s="552"/>
      <c r="J4" s="553"/>
    </row>
    <row r="5" spans="1:10" s="45" customFormat="1" ht="6" customHeight="1" thickBot="1" x14ac:dyDescent="0.25">
      <c r="A5" s="258"/>
      <c r="B5" s="554"/>
      <c r="C5" s="555"/>
      <c r="D5" s="555"/>
      <c r="E5" s="555"/>
      <c r="F5" s="555"/>
      <c r="G5" s="555"/>
      <c r="H5" s="555"/>
      <c r="I5" s="555"/>
      <c r="J5" s="556"/>
    </row>
    <row r="6" spans="1:10" s="45" customFormat="1" ht="18.75" customHeight="1" x14ac:dyDescent="0.2">
      <c r="A6" s="258"/>
      <c r="B6" s="571" t="s">
        <v>42</v>
      </c>
      <c r="C6" s="572"/>
      <c r="D6" s="572"/>
      <c r="E6" s="572"/>
      <c r="F6" s="572"/>
      <c r="G6" s="572"/>
      <c r="H6" s="572"/>
      <c r="I6" s="573"/>
      <c r="J6" s="258"/>
    </row>
    <row r="7" spans="1:10" s="46" customFormat="1" ht="12" customHeight="1" x14ac:dyDescent="0.2">
      <c r="A7" s="259"/>
      <c r="B7" s="565" t="s">
        <v>0</v>
      </c>
      <c r="C7" s="567" t="s">
        <v>22</v>
      </c>
      <c r="D7" s="567" t="s">
        <v>33</v>
      </c>
      <c r="E7" s="569" t="s">
        <v>3</v>
      </c>
      <c r="F7" s="559" t="s">
        <v>37</v>
      </c>
      <c r="G7" s="560"/>
      <c r="H7" s="560"/>
      <c r="I7" s="561"/>
      <c r="J7" s="259"/>
    </row>
    <row r="8" spans="1:10" s="46" customFormat="1" ht="22.5" x14ac:dyDescent="0.2">
      <c r="A8" s="259"/>
      <c r="B8" s="566"/>
      <c r="C8" s="568"/>
      <c r="D8" s="568"/>
      <c r="E8" s="570"/>
      <c r="F8" s="166" t="s">
        <v>31</v>
      </c>
      <c r="G8" s="166" t="s">
        <v>53</v>
      </c>
      <c r="H8" s="166" t="s">
        <v>55</v>
      </c>
      <c r="I8" s="167" t="s">
        <v>52</v>
      </c>
      <c r="J8" s="259"/>
    </row>
    <row r="9" spans="1:10" s="46" customFormat="1" ht="12" customHeight="1" thickBot="1" x14ac:dyDescent="0.25">
      <c r="A9" s="259"/>
      <c r="B9" s="566"/>
      <c r="C9" s="568"/>
      <c r="D9" s="568"/>
      <c r="E9" s="570"/>
      <c r="F9" s="562" t="s">
        <v>32</v>
      </c>
      <c r="G9" s="563"/>
      <c r="H9" s="563"/>
      <c r="I9" s="564"/>
      <c r="J9" s="260"/>
    </row>
    <row r="10" spans="1:10" s="47" customFormat="1" ht="13.5" thickBot="1" x14ac:dyDescent="0.25">
      <c r="A10" s="261"/>
      <c r="B10" s="229">
        <v>1</v>
      </c>
      <c r="C10" s="557" t="str">
        <f>'[1]SMR (2)'!B9</f>
        <v>SERVICIOS DE AGENDAMIENTO</v>
      </c>
      <c r="D10" s="558"/>
      <c r="E10" s="228">
        <f>SUM(E11:E13)</f>
        <v>16000</v>
      </c>
      <c r="F10" s="216"/>
      <c r="G10" s="216"/>
      <c r="H10" s="216">
        <f>H11</f>
        <v>0</v>
      </c>
      <c r="I10" s="216">
        <f>SUM(I11:I13)</f>
        <v>0</v>
      </c>
      <c r="J10" s="261"/>
    </row>
    <row r="11" spans="1:10" ht="21" customHeight="1" x14ac:dyDescent="0.25">
      <c r="A11" s="55"/>
      <c r="B11" s="233" t="s">
        <v>761</v>
      </c>
      <c r="C11" s="230" t="str">
        <f>SMR!B11</f>
        <v>EMR-102</v>
      </c>
      <c r="D11" s="249" t="str">
        <f>SMR!C11</f>
        <v>Servicio Agendamiento de citas</v>
      </c>
      <c r="E11" s="237">
        <v>14800</v>
      </c>
      <c r="F11" s="225">
        <v>0</v>
      </c>
      <c r="G11" s="238">
        <v>0.19</v>
      </c>
      <c r="H11" s="221">
        <f>(+F11*G11)*E11</f>
        <v>0</v>
      </c>
      <c r="I11" s="221">
        <f>(E11*F11)+H11</f>
        <v>0</v>
      </c>
      <c r="J11" s="55"/>
    </row>
    <row r="12" spans="1:10" ht="21" customHeight="1" x14ac:dyDescent="0.25">
      <c r="A12" s="55"/>
      <c r="B12" s="234" t="s">
        <v>765</v>
      </c>
      <c r="C12" s="231" t="str">
        <f>SMR!B12</f>
        <v>EMR-103</v>
      </c>
      <c r="D12" s="250" t="str">
        <f>SMR!C12</f>
        <v>Servicio Modificación de citas</v>
      </c>
      <c r="E12" s="239">
        <v>600</v>
      </c>
      <c r="F12" s="226">
        <v>0</v>
      </c>
      <c r="G12" s="240">
        <v>0.19</v>
      </c>
      <c r="H12" s="222">
        <f>(+F12*G12)*E12</f>
        <v>0</v>
      </c>
      <c r="I12" s="222">
        <f>(E12*F12)+H12</f>
        <v>0</v>
      </c>
      <c r="J12" s="55"/>
    </row>
    <row r="13" spans="1:10" ht="21" customHeight="1" thickBot="1" x14ac:dyDescent="0.3">
      <c r="A13" s="55"/>
      <c r="B13" s="235" t="s">
        <v>894</v>
      </c>
      <c r="C13" s="232" t="str">
        <f>SMR!B13</f>
        <v>EMR-104</v>
      </c>
      <c r="D13" s="251" t="str">
        <f>SMR!C13</f>
        <v>Servicio Cancelación de citas</v>
      </c>
      <c r="E13" s="241">
        <v>600</v>
      </c>
      <c r="F13" s="227">
        <v>0</v>
      </c>
      <c r="G13" s="242">
        <v>0.19</v>
      </c>
      <c r="H13" s="223">
        <f>(+F13*G13)*E13</f>
        <v>0</v>
      </c>
      <c r="I13" s="223">
        <f>(E13*F13)+H13</f>
        <v>0</v>
      </c>
      <c r="J13" s="55"/>
    </row>
    <row r="14" spans="1:10" ht="15.75" thickBot="1" x14ac:dyDescent="0.3">
      <c r="A14" s="55"/>
      <c r="B14" s="546"/>
      <c r="C14" s="547"/>
      <c r="D14" s="255" t="s">
        <v>740</v>
      </c>
      <c r="E14" s="256"/>
      <c r="F14" s="224"/>
      <c r="G14" s="224"/>
      <c r="H14" s="224"/>
      <c r="I14" s="220"/>
      <c r="J14" s="55"/>
    </row>
    <row r="15" spans="1:10" x14ac:dyDescent="0.25">
      <c r="A15" s="55"/>
      <c r="B15" s="181"/>
      <c r="C15" s="41"/>
      <c r="D15" s="41"/>
      <c r="E15" s="41"/>
      <c r="F15" s="181"/>
      <c r="G15" s="41"/>
      <c r="H15" s="41"/>
      <c r="I15" s="41"/>
      <c r="J15" s="41"/>
    </row>
    <row r="16" spans="1:10" x14ac:dyDescent="0.25">
      <c r="A16" s="55"/>
      <c r="B16" s="181"/>
      <c r="C16" s="41"/>
      <c r="D16" s="41"/>
      <c r="E16" s="41"/>
      <c r="F16" s="181"/>
      <c r="G16" s="41"/>
      <c r="H16" s="41"/>
      <c r="I16" s="41"/>
      <c r="J16" s="41"/>
    </row>
    <row r="17" spans="1:10" x14ac:dyDescent="0.25">
      <c r="A17" s="55"/>
      <c r="B17" s="181"/>
      <c r="C17" s="41"/>
      <c r="D17" s="41"/>
      <c r="E17" s="41"/>
      <c r="F17" s="181"/>
      <c r="G17" s="41"/>
      <c r="H17" s="41"/>
      <c r="I17" s="41"/>
      <c r="J17" s="41"/>
    </row>
    <row r="18" spans="1:10" ht="15.75" thickBot="1" x14ac:dyDescent="0.3">
      <c r="A18" s="55"/>
      <c r="B18" s="181"/>
      <c r="C18" s="41"/>
      <c r="D18" s="41"/>
      <c r="E18" s="41"/>
      <c r="F18" s="181"/>
      <c r="G18" s="41"/>
      <c r="H18" s="41"/>
      <c r="I18" s="41"/>
      <c r="J18" s="41"/>
    </row>
    <row r="19" spans="1:10" x14ac:dyDescent="0.25">
      <c r="A19" s="55"/>
      <c r="B19" s="181"/>
      <c r="C19" s="522" t="s">
        <v>895</v>
      </c>
      <c r="D19" s="523"/>
      <c r="E19" s="257">
        <v>2019</v>
      </c>
      <c r="F19" s="209">
        <v>2020</v>
      </c>
      <c r="G19" s="217">
        <v>2021</v>
      </c>
      <c r="H19" s="252"/>
      <c r="I19" s="252"/>
      <c r="J19" s="253"/>
    </row>
    <row r="20" spans="1:10" x14ac:dyDescent="0.25">
      <c r="A20" s="55"/>
      <c r="B20" s="181"/>
      <c r="C20" s="524" t="s">
        <v>903</v>
      </c>
      <c r="D20" s="525"/>
      <c r="E20" s="263">
        <v>1</v>
      </c>
      <c r="F20" s="210"/>
      <c r="G20" s="218"/>
      <c r="H20" s="252"/>
      <c r="I20" s="252"/>
      <c r="J20" s="253"/>
    </row>
    <row r="21" spans="1:10" x14ac:dyDescent="0.25">
      <c r="A21" s="55"/>
      <c r="B21" s="181"/>
      <c r="C21" s="524" t="s">
        <v>896</v>
      </c>
      <c r="D21" s="525"/>
      <c r="E21" s="215"/>
      <c r="F21" s="210">
        <v>12</v>
      </c>
      <c r="G21" s="218">
        <v>7</v>
      </c>
      <c r="H21" s="252"/>
      <c r="I21" s="252"/>
      <c r="J21" s="253"/>
    </row>
    <row r="22" spans="1:10" ht="15.75" thickBot="1" x14ac:dyDescent="0.3">
      <c r="A22" s="55"/>
      <c r="B22" s="181"/>
      <c r="C22" s="524" t="s">
        <v>897</v>
      </c>
      <c r="D22" s="525"/>
      <c r="E22" s="215"/>
      <c r="F22" s="211">
        <f>I10</f>
        <v>0</v>
      </c>
      <c r="G22" s="219">
        <f>I10</f>
        <v>0</v>
      </c>
      <c r="H22" s="252"/>
      <c r="I22" s="252"/>
      <c r="J22" s="253"/>
    </row>
    <row r="23" spans="1:10" ht="15.75" thickBot="1" x14ac:dyDescent="0.3">
      <c r="A23" s="55"/>
      <c r="B23" s="181"/>
      <c r="C23" s="526" t="s">
        <v>898</v>
      </c>
      <c r="D23" s="527"/>
      <c r="E23" s="262">
        <v>5000000</v>
      </c>
      <c r="F23" s="216">
        <f>+F22*F21</f>
        <v>0</v>
      </c>
      <c r="G23" s="216">
        <f>+G22*G21</f>
        <v>0</v>
      </c>
      <c r="H23" s="236">
        <f>95000000*12</f>
        <v>1140000000</v>
      </c>
      <c r="I23" s="236">
        <f>95000000*7</f>
        <v>665000000</v>
      </c>
      <c r="J23" s="254"/>
    </row>
    <row r="24" spans="1:10" ht="15.75" thickBot="1" x14ac:dyDescent="0.3">
      <c r="A24" s="55"/>
      <c r="B24" s="181"/>
      <c r="C24" s="40"/>
      <c r="D24" s="40"/>
      <c r="E24" s="40"/>
      <c r="F24" s="40"/>
      <c r="G24" s="208"/>
      <c r="H24" s="264"/>
      <c r="I24" s="264"/>
      <c r="J24" s="252"/>
    </row>
    <row r="25" spans="1:10" ht="15.75" thickBot="1" x14ac:dyDescent="0.3">
      <c r="A25" s="55"/>
      <c r="B25" s="181"/>
      <c r="C25" s="528" t="s">
        <v>51</v>
      </c>
      <c r="D25" s="529"/>
      <c r="E25" s="529"/>
      <c r="F25" s="530"/>
      <c r="G25" s="216">
        <f>F23+G23+E23</f>
        <v>5000000</v>
      </c>
      <c r="H25" s="212">
        <v>1810000000</v>
      </c>
      <c r="I25" s="213">
        <v>95000000</v>
      </c>
      <c r="J25" s="252"/>
    </row>
    <row r="26" spans="1:10" x14ac:dyDescent="0.25">
      <c r="A26" s="55"/>
      <c r="B26" s="181"/>
      <c r="C26" s="41"/>
      <c r="D26" s="41"/>
      <c r="E26" s="41"/>
      <c r="F26" s="181"/>
      <c r="G26" s="41"/>
      <c r="H26" s="41"/>
      <c r="I26" s="41"/>
      <c r="J26" s="41"/>
    </row>
    <row r="27" spans="1:10" x14ac:dyDescent="0.25">
      <c r="A27" s="55"/>
      <c r="B27" s="181"/>
      <c r="C27" s="41"/>
      <c r="D27" s="41"/>
      <c r="E27" s="41"/>
      <c r="F27" s="181"/>
      <c r="G27" s="41"/>
      <c r="H27" s="41"/>
      <c r="I27" s="41"/>
      <c r="J27" s="41"/>
    </row>
    <row r="28" spans="1:10" x14ac:dyDescent="0.25">
      <c r="A28" s="55"/>
      <c r="B28" s="181"/>
      <c r="C28" s="41"/>
      <c r="D28" s="41"/>
      <c r="E28" s="41"/>
      <c r="F28" s="181"/>
      <c r="G28" s="41"/>
      <c r="H28" s="41"/>
      <c r="I28" s="41"/>
      <c r="J28" s="41"/>
    </row>
    <row r="29" spans="1:10" ht="15.75" thickBot="1" x14ac:dyDescent="0.3">
      <c r="A29" s="55"/>
      <c r="B29" s="181"/>
      <c r="C29" s="41"/>
      <c r="D29" s="41"/>
      <c r="E29" s="41"/>
      <c r="F29" s="181"/>
      <c r="G29" s="41"/>
      <c r="H29" s="41"/>
      <c r="I29" s="41"/>
      <c r="J29" s="41"/>
    </row>
    <row r="30" spans="1:10" ht="16.5" thickBot="1" x14ac:dyDescent="0.3">
      <c r="A30" s="55"/>
      <c r="B30" s="181"/>
      <c r="C30" s="214" t="s">
        <v>63</v>
      </c>
      <c r="D30" s="43"/>
      <c r="E30" s="43"/>
      <c r="F30" s="44"/>
      <c r="G30" s="41"/>
      <c r="H30" s="41"/>
      <c r="I30" s="41"/>
      <c r="J30" s="41"/>
    </row>
    <row r="31" spans="1:10" ht="65.25" customHeight="1" thickBot="1" x14ac:dyDescent="0.3">
      <c r="A31" s="55"/>
      <c r="B31" s="181"/>
      <c r="C31" s="517" t="s">
        <v>901</v>
      </c>
      <c r="D31" s="518"/>
      <c r="E31" s="518"/>
      <c r="F31" s="518"/>
      <c r="G31" s="519"/>
      <c r="H31" s="41"/>
      <c r="I31" s="41"/>
      <c r="J31" s="41"/>
    </row>
    <row r="32" spans="1:10" ht="54" customHeight="1" x14ac:dyDescent="0.25">
      <c r="A32" s="55"/>
      <c r="B32" s="181"/>
      <c r="C32" s="520" t="s">
        <v>899</v>
      </c>
      <c r="D32" s="521"/>
      <c r="E32" s="521"/>
      <c r="F32" s="521"/>
      <c r="G32" s="521"/>
      <c r="H32" s="41"/>
      <c r="I32" s="41"/>
      <c r="J32" s="41"/>
    </row>
    <row r="33" spans="1:10" x14ac:dyDescent="0.25">
      <c r="A33" s="55"/>
      <c r="B33" s="181"/>
      <c r="C33" s="41"/>
      <c r="D33" s="41"/>
      <c r="E33" s="41"/>
      <c r="F33" s="181"/>
      <c r="G33" s="41"/>
      <c r="H33" s="41"/>
      <c r="I33" s="41"/>
      <c r="J33" s="41"/>
    </row>
    <row r="34" spans="1:10" x14ac:dyDescent="0.25">
      <c r="A34" s="55"/>
      <c r="B34" s="181"/>
      <c r="C34" s="41"/>
      <c r="D34" s="41"/>
      <c r="E34" s="41"/>
      <c r="F34" s="181"/>
      <c r="G34" s="41"/>
      <c r="H34" s="41"/>
      <c r="I34" s="41"/>
      <c r="J34" s="41"/>
    </row>
    <row r="35" spans="1:10" ht="15.75" thickBot="1" x14ac:dyDescent="0.3">
      <c r="A35" s="55"/>
      <c r="B35" s="181"/>
      <c r="C35" s="41"/>
      <c r="D35" s="41"/>
      <c r="E35" s="41"/>
      <c r="F35" s="181"/>
      <c r="G35" s="41"/>
      <c r="H35" s="41"/>
      <c r="I35" s="41"/>
      <c r="J35" s="41"/>
    </row>
    <row r="36" spans="1:10" ht="29.25" customHeight="1" x14ac:dyDescent="0.25">
      <c r="A36" s="55"/>
      <c r="B36" s="544" t="s">
        <v>38</v>
      </c>
      <c r="C36" s="545"/>
      <c r="D36" s="535" t="s">
        <v>902</v>
      </c>
      <c r="E36" s="536"/>
      <c r="F36" s="536"/>
      <c r="G36" s="536"/>
      <c r="H36" s="536"/>
      <c r="I36" s="537"/>
      <c r="J36" s="41"/>
    </row>
    <row r="37" spans="1:10" x14ac:dyDescent="0.25">
      <c r="A37" s="55"/>
      <c r="B37" s="531" t="s">
        <v>39</v>
      </c>
      <c r="C37" s="532"/>
      <c r="D37" s="538"/>
      <c r="E37" s="539"/>
      <c r="F37" s="539"/>
      <c r="G37" s="539"/>
      <c r="H37" s="539"/>
      <c r="I37" s="540"/>
      <c r="J37" s="41"/>
    </row>
    <row r="38" spans="1:10" ht="18.75" customHeight="1" x14ac:dyDescent="0.25">
      <c r="A38" s="55"/>
      <c r="B38" s="531" t="s">
        <v>40</v>
      </c>
      <c r="C38" s="532"/>
      <c r="D38" s="538"/>
      <c r="E38" s="539"/>
      <c r="F38" s="539"/>
      <c r="G38" s="539"/>
      <c r="H38" s="539"/>
      <c r="I38" s="540"/>
      <c r="J38" s="41"/>
    </row>
    <row r="39" spans="1:10" ht="26.25" customHeight="1" thickBot="1" x14ac:dyDescent="0.3">
      <c r="A39" s="55"/>
      <c r="B39" s="533" t="s">
        <v>41</v>
      </c>
      <c r="C39" s="534"/>
      <c r="D39" s="541"/>
      <c r="E39" s="542"/>
      <c r="F39" s="542"/>
      <c r="G39" s="542"/>
      <c r="H39" s="542"/>
      <c r="I39" s="543"/>
      <c r="J39" s="41"/>
    </row>
    <row r="40" spans="1:10" x14ac:dyDescent="0.25">
      <c r="A40" s="55"/>
      <c r="B40" s="181"/>
      <c r="C40" s="41"/>
      <c r="D40" s="243"/>
      <c r="E40" s="243"/>
      <c r="F40" s="244"/>
      <c r="G40" s="41"/>
      <c r="H40" s="41"/>
      <c r="I40" s="41"/>
      <c r="J40" s="41"/>
    </row>
    <row r="41" spans="1:10" x14ac:dyDescent="0.25">
      <c r="A41" s="55"/>
      <c r="B41" s="182"/>
      <c r="C41" s="42"/>
      <c r="D41" s="245"/>
      <c r="E41" s="245"/>
      <c r="F41" s="246"/>
      <c r="G41" s="42"/>
      <c r="H41" s="42"/>
      <c r="I41" s="42"/>
      <c r="J41" s="42"/>
    </row>
    <row r="42" spans="1:10" x14ac:dyDescent="0.25">
      <c r="A42" s="55"/>
      <c r="B42" s="52"/>
      <c r="C42" s="53"/>
      <c r="D42" s="247"/>
      <c r="E42" s="247"/>
      <c r="F42" s="248"/>
      <c r="G42" s="55"/>
      <c r="H42" s="55"/>
      <c r="I42" s="55"/>
      <c r="J42" s="55"/>
    </row>
    <row r="43" spans="1:10" x14ac:dyDescent="0.25">
      <c r="A43" s="55"/>
      <c r="B43" s="52"/>
      <c r="C43" s="53"/>
      <c r="D43" s="247" t="s">
        <v>65</v>
      </c>
      <c r="E43" s="247"/>
      <c r="F43" s="248"/>
      <c r="G43" s="55"/>
      <c r="H43" s="55"/>
      <c r="I43" s="55"/>
      <c r="J43" s="55"/>
    </row>
    <row r="44" spans="1:10" x14ac:dyDescent="0.25">
      <c r="A44" s="55"/>
      <c r="B44" s="52"/>
      <c r="C44" s="53"/>
      <c r="D44" s="54" t="s">
        <v>64</v>
      </c>
      <c r="E44" s="54"/>
      <c r="F44" s="52"/>
      <c r="G44" s="55"/>
      <c r="H44" s="55"/>
      <c r="I44" s="55"/>
      <c r="J44" s="55"/>
    </row>
    <row r="45" spans="1:10" x14ac:dyDescent="0.25">
      <c r="A45" s="55"/>
      <c r="B45" s="52"/>
      <c r="C45" s="53"/>
      <c r="D45" s="54"/>
      <c r="E45" s="54"/>
      <c r="F45" s="52"/>
      <c r="G45" s="55"/>
      <c r="H45" s="55"/>
      <c r="I45" s="55"/>
      <c r="J45" s="55"/>
    </row>
    <row r="46" spans="1:10" x14ac:dyDescent="0.25">
      <c r="A46" s="55"/>
      <c r="B46" s="52"/>
      <c r="C46" s="53"/>
      <c r="D46" s="54"/>
      <c r="E46" s="54"/>
      <c r="F46" s="52"/>
      <c r="G46" s="55"/>
      <c r="H46" s="55"/>
      <c r="I46" s="55"/>
      <c r="J46" s="55"/>
    </row>
    <row r="47" spans="1:10" x14ac:dyDescent="0.25">
      <c r="A47" s="55"/>
      <c r="B47" s="52"/>
      <c r="C47" s="53"/>
      <c r="D47" s="54"/>
      <c r="E47" s="54"/>
      <c r="F47" s="52"/>
      <c r="G47" s="55"/>
      <c r="H47" s="55"/>
      <c r="I47" s="55"/>
      <c r="J47" s="55"/>
    </row>
    <row r="48" spans="1:10" x14ac:dyDescent="0.25">
      <c r="A48" s="55"/>
      <c r="B48" s="52"/>
      <c r="C48" s="53"/>
      <c r="D48" s="54"/>
      <c r="E48" s="54"/>
      <c r="F48" s="52"/>
      <c r="G48" s="55"/>
      <c r="H48" s="55"/>
      <c r="I48" s="55"/>
      <c r="J48" s="55"/>
    </row>
  </sheetData>
  <sheetProtection sheet="1" formatColumns="0" formatRows="0" selectLockedCells="1"/>
  <customSheetViews>
    <customSheetView guid="{77337186-7B91-4AA7-8A9B-A289906DCABD}" showPageBreaks="1" printArea="1" view="pageBreakPreview">
      <selection activeCell="G102" sqref="G102"/>
      <pageMargins left="0.7" right="0.7" top="0.75" bottom="0.75" header="0.3" footer="0.3"/>
      <pageSetup scale="58" orientation="portrait" r:id="rId1"/>
    </customSheetView>
    <customSheetView guid="{B344FB07-4E4E-4356-8360-9C856BDF4D28}" scale="90" topLeftCell="A13">
      <selection activeCell="D21" sqref="D21"/>
      <pageMargins left="0.7" right="0.7" top="0.75" bottom="0.75" header="0.3" footer="0.3"/>
      <pageSetup orientation="portrait" r:id="rId2"/>
    </customSheetView>
  </customSheetViews>
  <mergeCells count="26">
    <mergeCell ref="B14:C14"/>
    <mergeCell ref="B1:J5"/>
    <mergeCell ref="C10:D10"/>
    <mergeCell ref="F7:I7"/>
    <mergeCell ref="F9:I9"/>
    <mergeCell ref="B7:B9"/>
    <mergeCell ref="D7:D9"/>
    <mergeCell ref="E7:E9"/>
    <mergeCell ref="C7:C9"/>
    <mergeCell ref="B6:I6"/>
    <mergeCell ref="B37:C37"/>
    <mergeCell ref="B38:C38"/>
    <mergeCell ref="B39:C39"/>
    <mergeCell ref="D36:I36"/>
    <mergeCell ref="D37:I37"/>
    <mergeCell ref="D38:I38"/>
    <mergeCell ref="D39:I39"/>
    <mergeCell ref="B36:C36"/>
    <mergeCell ref="C31:G31"/>
    <mergeCell ref="C32:G32"/>
    <mergeCell ref="C19:D19"/>
    <mergeCell ref="C20:D20"/>
    <mergeCell ref="C22:D22"/>
    <mergeCell ref="C23:D23"/>
    <mergeCell ref="C25:F25"/>
    <mergeCell ref="C21:D21"/>
  </mergeCells>
  <conditionalFormatting sqref="I10">
    <cfRule type="cellIs" dxfId="7" priority="11" operator="lessThanOrEqual">
      <formula>$I$25</formula>
    </cfRule>
    <cfRule type="cellIs" dxfId="6" priority="12" operator="greaterThan">
      <formula>$I$25</formula>
    </cfRule>
  </conditionalFormatting>
  <conditionalFormatting sqref="G25">
    <cfRule type="cellIs" dxfId="5" priority="8" operator="lessThanOrEqual">
      <formula>$H$25</formula>
    </cfRule>
    <cfRule type="cellIs" dxfId="4" priority="9" operator="greaterThan">
      <formula>$H$25</formula>
    </cfRule>
  </conditionalFormatting>
  <conditionalFormatting sqref="G23">
    <cfRule type="cellIs" dxfId="3" priority="5" operator="lessThanOrEqual">
      <formula>$I$23</formula>
    </cfRule>
    <cfRule type="cellIs" dxfId="2" priority="6" operator="greaterThan">
      <formula>$I$23</formula>
    </cfRule>
  </conditionalFormatting>
  <conditionalFormatting sqref="F23">
    <cfRule type="cellIs" dxfId="1" priority="2" operator="lessThanOrEqual">
      <formula>$H$23</formula>
    </cfRule>
    <cfRule type="cellIs" dxfId="0" priority="3" operator="greaterThan">
      <formula>$H$23</formula>
    </cfRule>
  </conditionalFormatting>
  <pageMargins left="0.7" right="0.7" top="0.75" bottom="0.75" header="0.3" footer="0.3"/>
  <pageSetup scale="50" orientation="portrait" r:id="rId3"/>
  <drawing r:id="rId4"/>
  <extLst>
    <ext xmlns:x14="http://schemas.microsoft.com/office/spreadsheetml/2009/9/main" uri="{78C0D931-6437-407d-A8EE-F0AAD7539E65}">
      <x14:conditionalFormattings>
        <x14:conditionalFormatting xmlns:xm="http://schemas.microsoft.com/office/excel/2006/main">
          <x14:cfRule type="iconSet" priority="10" id="{C7035C4E-AFCF-4AEB-84E2-5C448BDCBE9A}">
            <x14:iconSet iconSet="3Symbols" custom="1">
              <x14:cfvo type="percent">
                <xm:f>0</xm:f>
              </x14:cfvo>
              <x14:cfvo type="num">
                <xm:f>$I$25</xm:f>
              </x14:cfvo>
              <x14:cfvo type="num" gte="0">
                <xm:f>$I$25</xm:f>
              </x14:cfvo>
              <x14:cfIcon iconSet="3Symbols" iconId="2"/>
              <x14:cfIcon iconSet="3Symbols" iconId="2"/>
              <x14:cfIcon iconSet="3Symbols" iconId="0"/>
            </x14:iconSet>
          </x14:cfRule>
          <xm:sqref>I10</xm:sqref>
        </x14:conditionalFormatting>
        <x14:conditionalFormatting xmlns:xm="http://schemas.microsoft.com/office/excel/2006/main">
          <x14:cfRule type="iconSet" priority="7" id="{575093EE-96FD-4DB8-83B6-4559B809B318}">
            <x14:iconSet iconSet="3Symbols" custom="1">
              <x14:cfvo type="percent">
                <xm:f>0</xm:f>
              </x14:cfvo>
              <x14:cfvo type="num">
                <xm:f>$H$25</xm:f>
              </x14:cfvo>
              <x14:cfvo type="num" gte="0">
                <xm:f>$H$25</xm:f>
              </x14:cfvo>
              <x14:cfIcon iconSet="3Symbols" iconId="2"/>
              <x14:cfIcon iconSet="3Symbols" iconId="2"/>
              <x14:cfIcon iconSet="3Symbols" iconId="0"/>
            </x14:iconSet>
          </x14:cfRule>
          <xm:sqref>G25</xm:sqref>
        </x14:conditionalFormatting>
        <x14:conditionalFormatting xmlns:xm="http://schemas.microsoft.com/office/excel/2006/main">
          <x14:cfRule type="iconSet" priority="4" id="{D863E764-F207-4CA3-9E42-E129D65AD739}">
            <x14:iconSet iconSet="3Symbols" custom="1">
              <x14:cfvo type="percent">
                <xm:f>0</xm:f>
              </x14:cfvo>
              <x14:cfvo type="num">
                <xm:f>$I$23</xm:f>
              </x14:cfvo>
              <x14:cfvo type="num" gte="0">
                <xm:f>$I$23</xm:f>
              </x14:cfvo>
              <x14:cfIcon iconSet="3Symbols" iconId="2"/>
              <x14:cfIcon iconSet="3Symbols" iconId="2"/>
              <x14:cfIcon iconSet="3Symbols" iconId="0"/>
            </x14:iconSet>
          </x14:cfRule>
          <xm:sqref>G23</xm:sqref>
        </x14:conditionalFormatting>
        <x14:conditionalFormatting xmlns:xm="http://schemas.microsoft.com/office/excel/2006/main">
          <x14:cfRule type="iconSet" priority="1" id="{BA5B84E6-8AA9-474F-B6C7-85CF2A54A02A}">
            <x14:iconSet iconSet="3Symbols" custom="1">
              <x14:cfvo type="percent">
                <xm:f>0</xm:f>
              </x14:cfvo>
              <x14:cfvo type="num">
                <xm:f>$H$23</xm:f>
              </x14:cfvo>
              <x14:cfvo type="num" gte="0">
                <xm:f>$H$23</xm:f>
              </x14:cfvo>
              <x14:cfIcon iconSet="3Symbols" iconId="2"/>
              <x14:cfIcon iconSet="3Symbols" iconId="2"/>
              <x14:cfIcon iconSet="3Symbols" iconId="0"/>
            </x14:iconSet>
          </x14:cfRule>
          <xm:sqref>F23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Indice</vt:lpstr>
      <vt:lpstr>SMR</vt:lpstr>
      <vt:lpstr>EMR </vt:lpstr>
      <vt:lpstr>CostoProductosServicio</vt:lpstr>
      <vt:lpstr>CostoProductosServicio!Área_de_impresión</vt:lpstr>
      <vt:lpstr>'EMR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LUCHITO</dc:creator>
  <cp:lastModifiedBy>Henry Humberto Parra Burbano</cp:lastModifiedBy>
  <cp:lastPrinted>2019-10-09T19:34:41Z</cp:lastPrinted>
  <dcterms:created xsi:type="dcterms:W3CDTF">2015-10-31T16:12:13Z</dcterms:created>
  <dcterms:modified xsi:type="dcterms:W3CDTF">2019-10-11T16:42:49Z</dcterms:modified>
</cp:coreProperties>
</file>